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705" windowWidth="14955" windowHeight="8445" tabRatio="889" activeTab="9"/>
  </bookViews>
  <sheets>
    <sheet name="参加状況" sheetId="1" r:id="rId1"/>
    <sheet name="参照" sheetId="2" r:id="rId2"/>
    <sheet name="注意事項" sheetId="3" r:id="rId3"/>
    <sheet name="ブロックわけ" sheetId="4" r:id="rId4"/>
    <sheet name="1日目予選22チーム" sheetId="5" r:id="rId5"/>
    <sheet name="予選記入用" sheetId="6" r:id="rId6"/>
    <sheet name="2日目順位リーグ" sheetId="7" r:id="rId7"/>
    <sheet name="順位記入用" sheetId="8" r:id="rId8"/>
    <sheet name="3日目本選" sheetId="9" r:id="rId9"/>
    <sheet name="最終日" sheetId="10" r:id="rId10"/>
    <sheet name="アナウンス" sheetId="11" r:id="rId11"/>
  </sheets>
  <definedNames>
    <definedName name="_xlnm.Print_Area" localSheetId="4">'1日目予選22チーム'!$A$1:$P$64</definedName>
    <definedName name="_xlnm.Print_Area" localSheetId="6">'2日目順位リーグ'!$A$1:$J$39</definedName>
    <definedName name="_xlnm.Print_Area" localSheetId="8">'3日目本選'!$A$1:$AF$96</definedName>
    <definedName name="_xlnm.Print_Area" localSheetId="9">'最終日'!$A$1:$AE$38</definedName>
    <definedName name="_xlnm.Print_Area" localSheetId="7">'順位記入用'!$A$1:$T$36</definedName>
    <definedName name="_xlnm.Print_Area" localSheetId="5">'予選記入用'!$A$1:$V$34</definedName>
  </definedNames>
  <calcPr fullCalcOnLoad="1"/>
</workbook>
</file>

<file path=xl/sharedStrings.xml><?xml version="1.0" encoding="utf-8"?>
<sst xmlns="http://schemas.openxmlformats.org/spreadsheetml/2006/main" count="1139" uniqueCount="548">
  <si>
    <t>A</t>
  </si>
  <si>
    <t>B</t>
  </si>
  <si>
    <t>C</t>
  </si>
  <si>
    <t>D</t>
  </si>
  <si>
    <t>長尾</t>
  </si>
  <si>
    <t>四條畷</t>
  </si>
  <si>
    <t>野崎</t>
  </si>
  <si>
    <t>寝屋川</t>
  </si>
  <si>
    <t>守口東</t>
  </si>
  <si>
    <t>大手前</t>
  </si>
  <si>
    <t>北かわち皐が丘</t>
  </si>
  <si>
    <t>旭</t>
  </si>
  <si>
    <t>枚方津田</t>
  </si>
  <si>
    <t>牧野</t>
  </si>
  <si>
    <t>交野</t>
  </si>
  <si>
    <t>大正</t>
  </si>
  <si>
    <t>門真西</t>
  </si>
  <si>
    <t>市岡</t>
  </si>
  <si>
    <t>港</t>
  </si>
  <si>
    <t>枚方なぎさ</t>
  </si>
  <si>
    <t>茨田</t>
  </si>
  <si>
    <t>枚方</t>
  </si>
  <si>
    <t>－</t>
  </si>
  <si>
    <t>会場</t>
  </si>
  <si>
    <t>高校</t>
  </si>
  <si>
    <t>Ａコート</t>
  </si>
  <si>
    <t>ＴＯ</t>
  </si>
  <si>
    <t>Ｂコート</t>
  </si>
  <si>
    <t>Ｄブロック</t>
  </si>
  <si>
    <t>勝</t>
  </si>
  <si>
    <t>負</t>
  </si>
  <si>
    <t>順</t>
  </si>
  <si>
    <t>予選最終順位</t>
  </si>
  <si>
    <t>Ａブロック</t>
  </si>
  <si>
    <t>Ｂブロック</t>
  </si>
  <si>
    <t>Ｃブロック</t>
  </si>
  <si>
    <t>Ａコート</t>
  </si>
  <si>
    <t>ＴＯ</t>
  </si>
  <si>
    <t>Ｂコート</t>
  </si>
  <si>
    <t>1位</t>
  </si>
  <si>
    <t>2位</t>
  </si>
  <si>
    <t>3位</t>
  </si>
  <si>
    <t>4位</t>
  </si>
  <si>
    <t>各位順位</t>
  </si>
  <si>
    <t>1位リーグ</t>
  </si>
  <si>
    <t>2位リーグ</t>
  </si>
  <si>
    <t>3位リーグ</t>
  </si>
  <si>
    <t>4位リーグ</t>
  </si>
  <si>
    <t>7位決定</t>
  </si>
  <si>
    <t>5位決定</t>
  </si>
  <si>
    <t>3位決定</t>
  </si>
  <si>
    <t>決勝</t>
  </si>
  <si>
    <t>－</t>
  </si>
  <si>
    <t>Ａコート</t>
  </si>
  <si>
    <t>ＴＯ</t>
  </si>
  <si>
    <t>Ｂコート</t>
  </si>
  <si>
    <t>A①</t>
  </si>
  <si>
    <t>B①</t>
  </si>
  <si>
    <t>A②</t>
  </si>
  <si>
    <t>B②</t>
  </si>
  <si>
    <t>A③</t>
  </si>
  <si>
    <t>B③</t>
  </si>
  <si>
    <t>A④</t>
  </si>
  <si>
    <t>B④</t>
  </si>
  <si>
    <t>最終日</t>
  </si>
  <si>
    <t>３決</t>
  </si>
  <si>
    <t>５決</t>
  </si>
  <si>
    <t>７決</t>
  </si>
  <si>
    <t>フリースロー大会</t>
  </si>
  <si>
    <t>閉　　会　　式</t>
  </si>
  <si>
    <t>上の結果を下の順位に記入してください　↓</t>
  </si>
  <si>
    <t>－</t>
  </si>
  <si>
    <t>－</t>
  </si>
  <si>
    <t>Ａ①</t>
  </si>
  <si>
    <t>Ｂ①</t>
  </si>
  <si>
    <t>Ａ②</t>
  </si>
  <si>
    <t>Ｂ②</t>
  </si>
  <si>
    <t>Ａ③</t>
  </si>
  <si>
    <t>Ｂ③</t>
  </si>
  <si>
    <t>Ａ④</t>
  </si>
  <si>
    <t>Ｂ④</t>
  </si>
  <si>
    <t>初日</t>
  </si>
  <si>
    <t>2日目</t>
  </si>
  <si>
    <t>１Ｐ、４Ｐ扱い　⇒　コートチェンジ、残り2分止め</t>
  </si>
  <si>
    <t>タイムアウトは、２回のみ。</t>
  </si>
  <si>
    <t>タイムアウトは正式</t>
  </si>
  <si>
    <t>　各ピリオド、５つめよりフリースロー（正規）</t>
  </si>
  <si>
    <t>　ファールアウトについても個人ファール５つ（正規）</t>
  </si>
  <si>
    <t>試合時間は、原則定刻で行いますが、試合終了の時間によって、</t>
  </si>
  <si>
    <t>柔軟に対応してください。</t>
  </si>
  <si>
    <t>（会場により、早く進行、休憩を長くとるなど）</t>
  </si>
  <si>
    <t>※　この対戦表をもとに審判係の先生は割当をお願いします。</t>
  </si>
  <si>
    <t>高校名</t>
  </si>
  <si>
    <t>代表顧問</t>
  </si>
  <si>
    <t>参加</t>
  </si>
  <si>
    <t>人数</t>
  </si>
  <si>
    <t>審判</t>
  </si>
  <si>
    <t>昨年順</t>
  </si>
  <si>
    <t>米崎　哲央</t>
  </si>
  <si>
    <t>梅市　弘二</t>
  </si>
  <si>
    <t>香里丘</t>
  </si>
  <si>
    <t>松下　真二</t>
  </si>
  <si>
    <t>芦間</t>
  </si>
  <si>
    <t>山本　牧子</t>
  </si>
  <si>
    <t>渋谷　香澄</t>
  </si>
  <si>
    <t>細田　温子</t>
  </si>
  <si>
    <t>泉尾</t>
  </si>
  <si>
    <t>大西　　衛</t>
  </si>
  <si>
    <t>浦田　　宏</t>
  </si>
  <si>
    <t>役割分担</t>
  </si>
  <si>
    <t>総務</t>
  </si>
  <si>
    <t>競技</t>
  </si>
  <si>
    <t>緑風冠</t>
  </si>
  <si>
    <t>吉川　夏子</t>
  </si>
  <si>
    <t>記録</t>
  </si>
  <si>
    <t>浦山　　聖</t>
  </si>
  <si>
    <t>閉会式</t>
  </si>
  <si>
    <t>寺嶋　　信</t>
  </si>
  <si>
    <t>那須　基子</t>
  </si>
  <si>
    <t>会計・懇親会</t>
  </si>
  <si>
    <t>岡田　典男</t>
  </si>
  <si>
    <t>西寝屋川</t>
  </si>
  <si>
    <t>A1</t>
  </si>
  <si>
    <t>A2</t>
  </si>
  <si>
    <t>A3</t>
  </si>
  <si>
    <t>A4</t>
  </si>
  <si>
    <t>A5</t>
  </si>
  <si>
    <t>B1</t>
  </si>
  <si>
    <t>B2</t>
  </si>
  <si>
    <t>B3</t>
  </si>
  <si>
    <t>B4</t>
  </si>
  <si>
    <t>B5</t>
  </si>
  <si>
    <t>C1</t>
  </si>
  <si>
    <t>C2</t>
  </si>
  <si>
    <t>C3</t>
  </si>
  <si>
    <t>C4</t>
  </si>
  <si>
    <t>C5</t>
  </si>
  <si>
    <t>D1</t>
  </si>
  <si>
    <t>D2</t>
  </si>
  <si>
    <t>D3</t>
  </si>
  <si>
    <t>D4</t>
  </si>
  <si>
    <t>D5</t>
  </si>
  <si>
    <t>⇒　</t>
  </si>
  <si>
    <t>上位トーナメント</t>
  </si>
  <si>
    <t>上位Ｔ</t>
  </si>
  <si>
    <t>下位リーグ戦表</t>
  </si>
  <si>
    <t>下位リーグ</t>
  </si>
  <si>
    <t>最終順位</t>
  </si>
  <si>
    <t>5位</t>
  </si>
  <si>
    <t>6位</t>
  </si>
  <si>
    <t>7位</t>
  </si>
  <si>
    <t>8位</t>
  </si>
  <si>
    <t>9位</t>
  </si>
  <si>
    <t>10位</t>
  </si>
  <si>
    <t>11位</t>
  </si>
  <si>
    <t>12位</t>
  </si>
  <si>
    <t>13位</t>
  </si>
  <si>
    <t>14位</t>
  </si>
  <si>
    <t>15位</t>
  </si>
  <si>
    <t>16位</t>
  </si>
  <si>
    <t>17位</t>
  </si>
  <si>
    <t>18位</t>
  </si>
  <si>
    <t>19位</t>
  </si>
  <si>
    <t>20位</t>
  </si>
  <si>
    <t>上</t>
  </si>
  <si>
    <t>中</t>
  </si>
  <si>
    <t>①　９：００</t>
  </si>
  <si>
    <t>②１０：４５</t>
  </si>
  <si>
    <t>昼休憩（１２:０５頃～１２：４５頃）</t>
  </si>
  <si>
    <t>③１３：１５</t>
  </si>
  <si>
    <t>④１５：００</t>
  </si>
  <si>
    <t>各校ミーティング（3分）⇒片付け・解散（20分）</t>
  </si>
  <si>
    <t>　</t>
  </si>
  <si>
    <t>３日</t>
  </si>
  <si>
    <t>チーム</t>
  </si>
  <si>
    <t>Ａ</t>
  </si>
  <si>
    <t>Ｂ</t>
  </si>
  <si>
    <t>Ｃ</t>
  </si>
  <si>
    <t>Ｄ</t>
  </si>
  <si>
    <t>◎安部　○山本　吉川</t>
  </si>
  <si>
    <t>なみはや</t>
  </si>
  <si>
    <t>不参加</t>
  </si>
  <si>
    <t>大田　和也</t>
  </si>
  <si>
    <t>不参加</t>
  </si>
  <si>
    <t>フルゲーム（前半：流し、後半：正式）</t>
  </si>
  <si>
    <t>●１～４位リーグ、10分－2分－10分</t>
  </si>
  <si>
    <t>●５・６位リーグは試合なし</t>
  </si>
  <si>
    <t>●１・２位（上位）、３・４位（中位）トーナメント</t>
  </si>
  <si>
    <t>●５・６位リーグ</t>
  </si>
  <si>
    <t>３日目、４日目の２日間で総当たり、ハーフゲーム</t>
  </si>
  <si>
    <t>３・４日目</t>
  </si>
  <si>
    <t>その場合は、対戦校どうしで相談して変更するなどしていただければ助かります。</t>
  </si>
  <si>
    <t>A</t>
  </si>
  <si>
    <t>B</t>
  </si>
  <si>
    <t>※ファールに関して</t>
  </si>
  <si>
    <t>　３・４日目は、１・２位リーグを上位、３・４位リーグを中位とし、</t>
  </si>
  <si>
    <t>　５・６位の下位リーグは３・４日目で、５チームでリーグ戦を行います。（ハーフゲーム）</t>
  </si>
  <si>
    <t>②初日に各ブロックごとに順位を決め、２日目以降はこの順位で試合を行います。</t>
  </si>
  <si>
    <t>　それぞれトーナメントで試合を行います。（フルゲーム）</t>
  </si>
  <si>
    <t>対戦時のユニフォームの色も配慮しましたが、配慮しきれていない場合もあります。</t>
  </si>
  <si>
    <t>◎藤井　○細田　乾　寺嶋　</t>
  </si>
  <si>
    <t>中位トーナメント</t>
  </si>
  <si>
    <t>９決</t>
  </si>
  <si>
    <t>１１決</t>
  </si>
  <si>
    <t>１３決</t>
  </si>
  <si>
    <t>１５決</t>
  </si>
  <si>
    <t>下位リーグが上位リーグで試合ならば</t>
  </si>
  <si>
    <t>９位決定</t>
  </si>
  <si>
    <t>１３位決定</t>
  </si>
  <si>
    <t>最終日</t>
  </si>
  <si>
    <t>21位</t>
  </si>
  <si>
    <t>⑤試合結果により３日目の会場は、上位＋下位となるか、中位＋下位となるか変わりますので、</t>
  </si>
  <si>
    <t>昼食の時間が短くなっているチームもありますが、ご協力お願い致します。</t>
  </si>
  <si>
    <t>中位T</t>
  </si>
  <si>
    <t>下位L</t>
  </si>
  <si>
    <t>現段階で組んでいるものと、試合順やTOが入れ替わる可能性もあります。</t>
  </si>
  <si>
    <t>○注意事項</t>
  </si>
  <si>
    <t>○お願い</t>
  </si>
  <si>
    <t>また、１日目の結果により、２日目以降のリーグが決まりますが、チーム状況を配慮して、</t>
  </si>
  <si>
    <t>北かわち皐が丘</t>
  </si>
  <si>
    <t>昼休憩</t>
  </si>
  <si>
    <t>審判</t>
  </si>
  <si>
    <t>11位決定</t>
  </si>
  <si>
    <t>15位決定</t>
  </si>
  <si>
    <t>不参加</t>
  </si>
  <si>
    <t>香里丘</t>
  </si>
  <si>
    <t>芦間</t>
  </si>
  <si>
    <t>なみはや</t>
  </si>
  <si>
    <t>四條畷</t>
  </si>
  <si>
    <t>旭</t>
  </si>
  <si>
    <t>長尾</t>
  </si>
  <si>
    <t>牧野</t>
  </si>
  <si>
    <t>皐が丘</t>
  </si>
  <si>
    <t>緑風冠</t>
  </si>
  <si>
    <t>大手前</t>
  </si>
  <si>
    <t>門真西</t>
  </si>
  <si>
    <t>寝屋川</t>
  </si>
  <si>
    <t>港</t>
  </si>
  <si>
    <t>守口東</t>
  </si>
  <si>
    <t>西寝屋川</t>
  </si>
  <si>
    <t>枚方津田</t>
  </si>
  <si>
    <t>市岡</t>
  </si>
  <si>
    <t>交野</t>
  </si>
  <si>
    <t>枚方なぎさ</t>
  </si>
  <si>
    <t>茨田</t>
  </si>
  <si>
    <t>香里丘</t>
  </si>
  <si>
    <t>長尾</t>
  </si>
  <si>
    <t>門真西</t>
  </si>
  <si>
    <t>枚方津田</t>
  </si>
  <si>
    <t>市岡</t>
  </si>
  <si>
    <t>寝屋川</t>
  </si>
  <si>
    <t>牧野</t>
  </si>
  <si>
    <t>芦間</t>
  </si>
  <si>
    <t>門真なみはや</t>
  </si>
  <si>
    <t>皐が丘</t>
  </si>
  <si>
    <t>港</t>
  </si>
  <si>
    <t>交野</t>
  </si>
  <si>
    <t>枚方</t>
  </si>
  <si>
    <t>守口東</t>
  </si>
  <si>
    <t>緑風冠</t>
  </si>
  <si>
    <t>四條畷</t>
  </si>
  <si>
    <t>旭</t>
  </si>
  <si>
    <t>大手前</t>
  </si>
  <si>
    <t>西寝屋川</t>
  </si>
  <si>
    <t>枚方なぎさ</t>
  </si>
  <si>
    <t>茨田</t>
  </si>
  <si>
    <t>Aブロック</t>
  </si>
  <si>
    <t>10月27日（日）</t>
  </si>
  <si>
    <t>Dブロック</t>
  </si>
  <si>
    <t>芦間</t>
  </si>
  <si>
    <t>なみはや</t>
  </si>
  <si>
    <t>四條畷</t>
  </si>
  <si>
    <t>旭</t>
  </si>
  <si>
    <t>長尾</t>
  </si>
  <si>
    <t>牧野</t>
  </si>
  <si>
    <t>皐が丘</t>
  </si>
  <si>
    <t>緑風冠</t>
  </si>
  <si>
    <t>大手前</t>
  </si>
  <si>
    <t>門真西</t>
  </si>
  <si>
    <t>寝屋川</t>
  </si>
  <si>
    <t>港</t>
  </si>
  <si>
    <t>守口東</t>
  </si>
  <si>
    <t>枚方津田</t>
  </si>
  <si>
    <t>市岡</t>
  </si>
  <si>
    <t>交野</t>
  </si>
  <si>
    <t>枚方</t>
  </si>
  <si>
    <t>なぎさ</t>
  </si>
  <si>
    <t>茨田</t>
  </si>
  <si>
    <t>D6</t>
  </si>
  <si>
    <t>-</t>
  </si>
  <si>
    <r>
      <t>Bブロック</t>
    </r>
    <r>
      <rPr>
        <sz val="14"/>
        <rFont val="HG丸ｺﾞｼｯｸM-PRO"/>
        <family val="3"/>
      </rPr>
      <t>（10分－2分－10分）</t>
    </r>
  </si>
  <si>
    <r>
      <t>Dブロック</t>
    </r>
    <r>
      <rPr>
        <sz val="14"/>
        <rFont val="HG丸ｺﾞｼｯｸM-PRO"/>
        <family val="3"/>
      </rPr>
      <t>（8分－2分－8分）</t>
    </r>
  </si>
  <si>
    <t>D</t>
  </si>
  <si>
    <t>次のシートへ</t>
  </si>
  <si>
    <t>⇒</t>
  </si>
  <si>
    <t>⇒　</t>
  </si>
  <si>
    <t>休み</t>
  </si>
  <si>
    <t>11/3の試合</t>
  </si>
  <si>
    <t>11月3日（日）</t>
  </si>
  <si>
    <t>d6</t>
  </si>
  <si>
    <t>d6</t>
  </si>
  <si>
    <t>d5</t>
  </si>
  <si>
    <t>d3</t>
  </si>
  <si>
    <t>d1</t>
  </si>
  <si>
    <t>○</t>
  </si>
  <si>
    <t>C</t>
  </si>
  <si>
    <t>B</t>
  </si>
  <si>
    <t>１０日</t>
  </si>
  <si>
    <t>１７日</t>
  </si>
  <si>
    <t>H25　西地区府立高校大会参加一覧</t>
  </si>
  <si>
    <t>枚方</t>
  </si>
  <si>
    <t>◎大西　○佐藤　那須</t>
  </si>
  <si>
    <t>C</t>
  </si>
  <si>
    <t>○</t>
  </si>
  <si>
    <t>×</t>
  </si>
  <si>
    <t>×</t>
  </si>
  <si>
    <t>○</t>
  </si>
  <si>
    <t>A</t>
  </si>
  <si>
    <t>○</t>
  </si>
  <si>
    <t>A</t>
  </si>
  <si>
    <t>B</t>
  </si>
  <si>
    <t>佐藤麻里亜</t>
  </si>
  <si>
    <t>安部さやか</t>
  </si>
  <si>
    <t>下水流裕子</t>
  </si>
  <si>
    <t>柳田　真弓</t>
  </si>
  <si>
    <t>田中　理絵</t>
  </si>
  <si>
    <t>権藤　浩史</t>
  </si>
  <si>
    <t>橘　つぐみ</t>
  </si>
  <si>
    <t>○</t>
  </si>
  <si>
    <t>C</t>
  </si>
  <si>
    <t>◎柳田　○常盤</t>
  </si>
  <si>
    <t xml:space="preserve">   浦山　　橘　各コーチ</t>
  </si>
  <si>
    <t>◎梅市　○澁谷　米崎</t>
  </si>
  <si>
    <t>○</t>
  </si>
  <si>
    <t>C</t>
  </si>
  <si>
    <t>×</t>
  </si>
  <si>
    <t>×</t>
  </si>
  <si>
    <t>×</t>
  </si>
  <si>
    <t>×</t>
  </si>
  <si>
    <t>○</t>
  </si>
  <si>
    <t>×</t>
  </si>
  <si>
    <t>B</t>
  </si>
  <si>
    <t>A</t>
  </si>
  <si>
    <t>○</t>
  </si>
  <si>
    <t>B</t>
  </si>
  <si>
    <t>○</t>
  </si>
  <si>
    <t>１面</t>
  </si>
  <si>
    <t>１面</t>
  </si>
  <si>
    <t>△</t>
  </si>
  <si>
    <t>×</t>
  </si>
  <si>
    <t>A</t>
  </si>
  <si>
    <t>×</t>
  </si>
  <si>
    <t>C</t>
  </si>
  <si>
    <t>内藤　瑞恵</t>
  </si>
  <si>
    <t>　 内藤　田中　谷村</t>
  </si>
  <si>
    <t>C</t>
  </si>
  <si>
    <t>×</t>
  </si>
  <si>
    <t>B</t>
  </si>
  <si>
    <t>備考</t>
  </si>
  <si>
    <t>１面</t>
  </si>
  <si>
    <t>×</t>
  </si>
  <si>
    <t>A</t>
  </si>
  <si>
    <t>11月10日（日）・17日（日）</t>
  </si>
  <si>
    <t>11月10日（日）</t>
  </si>
  <si>
    <t>○</t>
  </si>
  <si>
    <t>　×</t>
  </si>
  <si>
    <t>A</t>
  </si>
  <si>
    <t>A</t>
  </si>
  <si>
    <t>×</t>
  </si>
  <si>
    <t>×</t>
  </si>
  <si>
    <t>相談可</t>
  </si>
  <si>
    <t>後日相談</t>
  </si>
  <si>
    <t>乾　　美穂</t>
  </si>
  <si>
    <t>２７日</t>
  </si>
  <si>
    <t>11月17日（日）</t>
  </si>
  <si>
    <t>（１０月２７日）</t>
  </si>
  <si>
    <t>（１１月３日）</t>
  </si>
  <si>
    <t>（１１月１０・１７日）</t>
  </si>
  <si>
    <t>○１１月３日と１０日の会場について</t>
  </si>
  <si>
    <t>２日目（１１月３日）…香里丘・交野</t>
  </si>
  <si>
    <t>３日目（１１月１０日）…門真西・茨田</t>
  </si>
  <si>
    <t>の予定です。２７日の結果をみて、会場を決定します。</t>
  </si>
  <si>
    <t>下位リーグは２日目（１１月３日）は休みです。</t>
  </si>
  <si>
    <t>　２日目は順位ごとにリーグ戦を行います。５・６位チームは試合はありません。</t>
  </si>
  <si>
    <t>×</t>
  </si>
  <si>
    <t>C6</t>
  </si>
  <si>
    <t>芦間</t>
  </si>
  <si>
    <t>ｃ１</t>
  </si>
  <si>
    <t>a1</t>
  </si>
  <si>
    <t>c3</t>
  </si>
  <si>
    <t>c2</t>
  </si>
  <si>
    <t>a2</t>
  </si>
  <si>
    <r>
      <t>c</t>
    </r>
    <r>
      <rPr>
        <sz val="14"/>
        <color indexed="9"/>
        <rFont val="HG丸ｺﾞｼｯｸM-PRO"/>
        <family val="3"/>
      </rPr>
      <t>4</t>
    </r>
  </si>
  <si>
    <t>c1</t>
  </si>
  <si>
    <r>
      <t>a</t>
    </r>
    <r>
      <rPr>
        <sz val="14"/>
        <color indexed="9"/>
        <rFont val="HG丸ｺﾞｼｯｸM-PRO"/>
        <family val="3"/>
      </rPr>
      <t>3</t>
    </r>
  </si>
  <si>
    <t>a5</t>
  </si>
  <si>
    <t>a4</t>
  </si>
  <si>
    <t>c4</t>
  </si>
  <si>
    <r>
      <t>c</t>
    </r>
    <r>
      <rPr>
        <sz val="14"/>
        <color indexed="9"/>
        <rFont val="HG丸ｺﾞｼｯｸM-PRO"/>
        <family val="3"/>
      </rPr>
      <t>2</t>
    </r>
  </si>
  <si>
    <t>a3</t>
  </si>
  <si>
    <r>
      <t>a</t>
    </r>
    <r>
      <rPr>
        <sz val="14"/>
        <color indexed="9"/>
        <rFont val="HG丸ｺﾞｼｯｸM-PRO"/>
        <family val="3"/>
      </rPr>
      <t>4</t>
    </r>
  </si>
  <si>
    <r>
      <t>a</t>
    </r>
    <r>
      <rPr>
        <sz val="14"/>
        <color indexed="9"/>
        <rFont val="HG丸ｺﾞｼｯｸM-PRO"/>
        <family val="3"/>
      </rPr>
      <t>5</t>
    </r>
  </si>
  <si>
    <r>
      <t>c</t>
    </r>
    <r>
      <rPr>
        <sz val="14"/>
        <color indexed="9"/>
        <rFont val="HG丸ｺﾞｼｯｸM-PRO"/>
        <family val="3"/>
      </rPr>
      <t>3</t>
    </r>
  </si>
  <si>
    <r>
      <t>Aブロック</t>
    </r>
    <r>
      <rPr>
        <sz val="14"/>
        <rFont val="HG丸ｺﾞｼｯｸM-PRO"/>
        <family val="3"/>
      </rPr>
      <t>（10分－2分－10分）</t>
    </r>
  </si>
  <si>
    <r>
      <t>Cブロック</t>
    </r>
    <r>
      <rPr>
        <sz val="14"/>
        <rFont val="HG丸ｺﾞｼｯｸM-PRO"/>
        <family val="3"/>
      </rPr>
      <t>（8分－2分－8分）</t>
    </r>
  </si>
  <si>
    <t>Bブロック</t>
  </si>
  <si>
    <t>b1</t>
  </si>
  <si>
    <t>b2</t>
  </si>
  <si>
    <r>
      <t>b</t>
    </r>
    <r>
      <rPr>
        <sz val="14"/>
        <color indexed="9"/>
        <rFont val="HG丸ｺﾞｼｯｸM-PRO"/>
        <family val="3"/>
      </rPr>
      <t>3</t>
    </r>
  </si>
  <si>
    <t>b5</t>
  </si>
  <si>
    <t>b4</t>
  </si>
  <si>
    <t>b3</t>
  </si>
  <si>
    <r>
      <t>b</t>
    </r>
    <r>
      <rPr>
        <sz val="14"/>
        <color indexed="9"/>
        <rFont val="HG丸ｺﾞｼｯｸM-PRO"/>
        <family val="3"/>
      </rPr>
      <t>4</t>
    </r>
  </si>
  <si>
    <r>
      <t>b</t>
    </r>
    <r>
      <rPr>
        <sz val="14"/>
        <color indexed="9"/>
        <rFont val="HG丸ｺﾞｼｯｸM-PRO"/>
        <family val="3"/>
      </rPr>
      <t>5</t>
    </r>
  </si>
  <si>
    <t>C</t>
  </si>
  <si>
    <t>c1</t>
  </si>
  <si>
    <t>c3</t>
  </si>
  <si>
    <t>d1</t>
  </si>
  <si>
    <t>d3</t>
  </si>
  <si>
    <t>a1</t>
  </si>
  <si>
    <t>a2</t>
  </si>
  <si>
    <t>a4</t>
  </si>
  <si>
    <t>b1</t>
  </si>
  <si>
    <t>b2</t>
  </si>
  <si>
    <t>b4</t>
  </si>
  <si>
    <t>下位リーグ</t>
  </si>
  <si>
    <t>　Ｃ・Dブロックは、８分‐２分‐８分のハーフゲーム</t>
  </si>
  <si>
    <t>　Ａ・Ｂブロックは、１０分-２分-１０分のハーフゲームです。</t>
  </si>
  <si>
    <r>
      <t>組み合わせを考えるにあたって、考慮した点（</t>
    </r>
    <r>
      <rPr>
        <b/>
        <sz val="18"/>
        <color indexed="10"/>
        <rFont val="HG丸ｺﾞｼｯｸM-PRO"/>
        <family val="3"/>
      </rPr>
      <t>赤字は昨年度と異なる点</t>
    </r>
    <r>
      <rPr>
        <sz val="18"/>
        <rFont val="HG丸ｺﾞｼｯｸM-PRO"/>
        <family val="3"/>
      </rPr>
      <t>）</t>
    </r>
  </si>
  <si>
    <r>
      <t>①参加チームが２２校となった為</t>
    </r>
    <r>
      <rPr>
        <b/>
        <sz val="11"/>
        <rFont val="HG丸ｺﾞｼｯｸM-PRO"/>
        <family val="3"/>
      </rPr>
      <t>、</t>
    </r>
    <r>
      <rPr>
        <b/>
        <sz val="11"/>
        <color indexed="10"/>
        <rFont val="HG丸ｺﾞｼｯｸM-PRO"/>
        <family val="3"/>
      </rPr>
      <t>Ｃ</t>
    </r>
    <r>
      <rPr>
        <b/>
        <sz val="11"/>
        <color indexed="10"/>
        <rFont val="HG丸ｺﾞｼｯｸM-PRO"/>
        <family val="3"/>
      </rPr>
      <t>・Dブロックは６チームリーグとしました。</t>
    </r>
  </si>
  <si>
    <t>●Ｃ・Ｄブロックは６チームリーグなので、8分－2分－8分</t>
  </si>
  <si>
    <t>●Ａ・Bブロックは、10分－2分－10分</t>
  </si>
  <si>
    <t>試合間は５分と考えています。初日Ｃ・Ｄブロックは試合時間４０分、</t>
  </si>
  <si>
    <t>Ａ・Ｂブロックは５０分確保しました。</t>
  </si>
  <si>
    <t>　気が付いたことがあれば、当日臨機応変に対応して頂けると助かります。</t>
  </si>
  <si>
    <t>　考えて試合を組み合わせましたが、配慮しきれていない点もあるかと思います。</t>
  </si>
  <si>
    <t>　現段階では昨年のまま、上位＋下位、中位という時程を考えていますので、</t>
  </si>
  <si>
    <t>　これも２７日の結果によって変わる可能性があります。</t>
  </si>
  <si>
    <t>３日目も初日の結果により、上位＋下位となるか、中位＋下位となるか変わりますが、</t>
  </si>
  <si>
    <t>現段階では昨年のまま、上位＋下位、中位という時程を考えています。</t>
  </si>
  <si>
    <t>初日の結果を見て、組み替えますのでご了承ください。</t>
  </si>
  <si>
    <t>ＴＯの回数が３回になっているところがありますが、ご協力ください。</t>
  </si>
  <si>
    <t>現段階では、２日目の会場は１位＋２位、３位＋４位としていますが、</t>
  </si>
  <si>
    <t>初日の結果により組み合わせが変わるかもしれません。</t>
  </si>
  <si>
    <t>下位Ｌ</t>
  </si>
  <si>
    <t>中位Ｔ</t>
  </si>
  <si>
    <r>
      <t>③</t>
    </r>
    <r>
      <rPr>
        <b/>
        <sz val="11"/>
        <color indexed="10"/>
        <rFont val="HG丸ｺﾞｼｯｸM-PRO"/>
        <family val="3"/>
      </rPr>
      <t>下位リーグは、３日目に３試合（ハーフ）、４日目に２試合（ハーフ）行います。</t>
    </r>
  </si>
  <si>
    <t>チャンピオン</t>
  </si>
  <si>
    <t>a1</t>
  </si>
  <si>
    <t>c3</t>
  </si>
  <si>
    <t>d3</t>
  </si>
  <si>
    <t>人数の少ないチームはTOの回数を配慮しました。人数の多いチームは</t>
  </si>
  <si>
    <t>　（来年以降に反映したいと思いますので、不都合な点があれば、競技係までお知らせください。）</t>
  </si>
  <si>
    <t>c5</t>
  </si>
  <si>
    <t>c6</t>
  </si>
  <si>
    <t>d4</t>
  </si>
  <si>
    <t>ｄ４</t>
  </si>
  <si>
    <t>ｄ２</t>
  </si>
  <si>
    <t>＊ユニフォームの色・着替える回数、ＴＯの回数、昼休憩の時間、チーム状況、</t>
  </si>
  <si>
    <t>　会場から遠い学校を第１試合に入れない、会場校をリーグ内の１試合目に入るようにする等、</t>
  </si>
  <si>
    <t>a4</t>
  </si>
  <si>
    <t>c5</t>
  </si>
  <si>
    <t>a3</t>
  </si>
  <si>
    <t>b4</t>
  </si>
  <si>
    <t>d6</t>
  </si>
  <si>
    <t>b3</t>
  </si>
  <si>
    <t>◎浦田　権藤</t>
  </si>
  <si>
    <t>◎松下　○下水流</t>
  </si>
  <si>
    <t>谷村加奈美</t>
  </si>
  <si>
    <t>チャンピオン大会１日目会場</t>
  </si>
  <si>
    <t>チャンピオン大会２日目会場</t>
  </si>
  <si>
    <t>最終日１年２人のみ、OG３年出場予定</t>
  </si>
  <si>
    <t>　したがって、３日目までの結果を見て、チーム状況に応じて、組み替えるかもしれません。</t>
  </si>
  <si>
    <r>
      <t>④</t>
    </r>
    <r>
      <rPr>
        <b/>
        <sz val="11"/>
        <color indexed="10"/>
        <rFont val="HG丸ｺﾞｼｯｸM-PRO"/>
        <family val="3"/>
      </rPr>
      <t>最終日は、ＴＯを２チームで行うところと１チーム行うところがあり、差があります。</t>
    </r>
  </si>
  <si>
    <t>×</t>
  </si>
  <si>
    <t>22位</t>
  </si>
  <si>
    <t>　　</t>
  </si>
  <si>
    <t>☆（　　）は、ＴＯチームの生徒で審判をお願いします。（有志の先生、歓迎！）</t>
  </si>
  <si>
    <t>皐が丘</t>
  </si>
  <si>
    <t>緑風冠</t>
  </si>
  <si>
    <t>香里丘</t>
  </si>
  <si>
    <t>なみはや</t>
  </si>
  <si>
    <t>なぎさ</t>
  </si>
  <si>
    <t>＊茨田高校は３年生が出場している為、６位とする。なぎさが５位。</t>
  </si>
  <si>
    <t>＊泉尾高校は３年生が出場している為、６位とする。守口東が５位。</t>
  </si>
  <si>
    <t>休　憩（２０分間）</t>
  </si>
  <si>
    <t>昼　休　み（５０分間）</t>
  </si>
  <si>
    <t>香里丘</t>
  </si>
  <si>
    <t>４位リーグ</t>
  </si>
  <si>
    <t>１位リーグ</t>
  </si>
  <si>
    <t>－</t>
  </si>
  <si>
    <r>
      <t>１位3位リーグ</t>
    </r>
    <r>
      <rPr>
        <sz val="14"/>
        <rFont val="HG丸ｺﾞｼｯｸM-PRO"/>
        <family val="3"/>
      </rPr>
      <t>（10分－2分－10分）</t>
    </r>
  </si>
  <si>
    <r>
      <t>2位４位リーグ</t>
    </r>
    <r>
      <rPr>
        <sz val="14"/>
        <rFont val="HG丸ｺﾞｼｯｸM-PRO"/>
        <family val="3"/>
      </rPr>
      <t>（10分－2分－10分）</t>
    </r>
  </si>
  <si>
    <t>なみはや</t>
  </si>
  <si>
    <t>緑風冠</t>
  </si>
  <si>
    <t>香里丘</t>
  </si>
  <si>
    <t>★枚方、皐が丘は２勝１敗で同率の為、直接対決の結果により、枚方１位、皐が丘２位とする。</t>
  </si>
  <si>
    <t>★門真西、芦間は１勝２敗で同率の為、直接対決の結果により、門真西３位、芦間４位とする。</t>
  </si>
  <si>
    <t>A②</t>
  </si>
  <si>
    <t>B②</t>
  </si>
  <si>
    <t>A④</t>
  </si>
  <si>
    <t>B④</t>
  </si>
  <si>
    <t>A⑥</t>
  </si>
  <si>
    <t>B⑥</t>
  </si>
  <si>
    <t>A⑧</t>
  </si>
  <si>
    <t>B⑧</t>
  </si>
  <si>
    <t>渋谷</t>
  </si>
  <si>
    <t>梅市</t>
  </si>
  <si>
    <t>松下</t>
  </si>
  <si>
    <t>橘</t>
  </si>
  <si>
    <t>佐藤</t>
  </si>
  <si>
    <t>山本</t>
  </si>
  <si>
    <t>権藤</t>
  </si>
  <si>
    <t>緑風冠</t>
  </si>
  <si>
    <t>皐が丘</t>
  </si>
  <si>
    <t>なみはや</t>
  </si>
  <si>
    <t>分</t>
  </si>
  <si>
    <t>　ただいまより、第２７回　西地区府立高等学校バスケットボール大会の、決勝戦、および</t>
  </si>
  <si>
    <t>３位決定戦を行います。試合に先立ちまして、出場チームと審判の紹介をいたします。</t>
  </si>
  <si>
    <t>Ｂコート、３位決定戦。</t>
  </si>
  <si>
    <t>つづきまして、</t>
  </si>
  <si>
    <t>Ａコート、決勝戦</t>
  </si>
  <si>
    <t>白のユニフォーム</t>
  </si>
  <si>
    <t>　監督</t>
  </si>
  <si>
    <t>先生</t>
  </si>
  <si>
    <t>コーチ</t>
  </si>
  <si>
    <t>　マネージャー</t>
  </si>
  <si>
    <t>さん</t>
  </si>
  <si>
    <t>　スターティングメンバー</t>
  </si>
  <si>
    <t>番</t>
  </si>
  <si>
    <t>さん</t>
  </si>
  <si>
    <t>黒のユニフォーム</t>
  </si>
  <si>
    <t>コーチ</t>
  </si>
  <si>
    <t>　マネージャー</t>
  </si>
  <si>
    <t>　スターティングメンバー</t>
  </si>
  <si>
    <t>主審</t>
  </si>
  <si>
    <t>副審</t>
  </si>
  <si>
    <t>以上です。
両コートの選手の皆さんに盛大な応援よろしくお願いします。</t>
  </si>
  <si>
    <t>池田</t>
  </si>
  <si>
    <t>香里丘</t>
  </si>
  <si>
    <t>葛城</t>
  </si>
  <si>
    <t>米﨑</t>
  </si>
  <si>
    <t>木村</t>
  </si>
  <si>
    <t>★３年生が出場している試合、引き分けの試合等ある為、最終日の試合を終えた後、結果を集計します。</t>
  </si>
  <si>
    <t>マネージャー</t>
  </si>
  <si>
    <t>さん</t>
  </si>
  <si>
    <t>住田</t>
  </si>
  <si>
    <t>西山</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</si>
</sst>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80">
    <font>
      <sz val="11"/>
      <name val="ＭＳ Ｐゴシック"/>
      <family val="3"/>
    </font>
    <font>
      <sz val="6"/>
      <name val="ＭＳ Ｐゴシック"/>
      <family val="3"/>
    </font>
    <font>
      <sz val="20"/>
      <name val="HG丸ｺﾞｼｯｸM-PRO"/>
      <family val="3"/>
    </font>
    <font>
      <sz val="16"/>
      <name val="HG丸ｺﾞｼｯｸM-PRO"/>
      <family val="3"/>
    </font>
    <font>
      <sz val="12"/>
      <name val="HG丸ｺﾞｼｯｸM-PRO"/>
      <family val="3"/>
    </font>
    <font>
      <sz val="18"/>
      <name val="HG丸ｺﾞｼｯｸM-PRO"/>
      <family val="3"/>
    </font>
    <font>
      <sz val="14"/>
      <name val="HG丸ｺﾞｼｯｸM-PRO"/>
      <family val="3"/>
    </font>
    <font>
      <sz val="11"/>
      <name val="HG丸ｺﾞｼｯｸM-PRO"/>
      <family val="3"/>
    </font>
    <font>
      <b/>
      <sz val="18"/>
      <color indexed="60"/>
      <name val="HG丸ｺﾞｼｯｸM-PRO"/>
      <family val="3"/>
    </font>
    <font>
      <b/>
      <sz val="18"/>
      <color indexed="62"/>
      <name val="HG丸ｺﾞｼｯｸM-PRO"/>
      <family val="3"/>
    </font>
    <font>
      <b/>
      <sz val="18"/>
      <color indexed="58"/>
      <name val="HG丸ｺﾞｼｯｸM-PRO"/>
      <family val="3"/>
    </font>
    <font>
      <b/>
      <sz val="11"/>
      <name val="HG丸ｺﾞｼｯｸM-PRO"/>
      <family val="3"/>
    </font>
    <font>
      <b/>
      <sz val="11"/>
      <color indexed="58"/>
      <name val="HG丸ｺﾞｼｯｸM-PRO"/>
      <family val="3"/>
    </font>
    <font>
      <b/>
      <sz val="11"/>
      <color indexed="10"/>
      <name val="HG丸ｺﾞｼｯｸM-PRO"/>
      <family val="3"/>
    </font>
    <font>
      <sz val="10"/>
      <name val="HG丸ｺﾞｼｯｸM-PRO"/>
      <family val="3"/>
    </font>
    <font>
      <b/>
      <sz val="14"/>
      <name val="HG丸ｺﾞｼｯｸM-PRO"/>
      <family val="3"/>
    </font>
    <font>
      <b/>
      <sz val="14"/>
      <color indexed="56"/>
      <name val="HG丸ｺﾞｼｯｸM-PRO"/>
      <family val="3"/>
    </font>
    <font>
      <b/>
      <sz val="14"/>
      <color indexed="16"/>
      <name val="HG丸ｺﾞｼｯｸM-PRO"/>
      <family val="3"/>
    </font>
    <font>
      <b/>
      <sz val="11"/>
      <name val="ＭＳ Ｐゴシック"/>
      <family val="3"/>
    </font>
    <font>
      <sz val="14"/>
      <color indexed="9"/>
      <name val="HG丸ｺﾞｼｯｸM-PRO"/>
      <family val="3"/>
    </font>
    <font>
      <sz val="14"/>
      <color indexed="41"/>
      <name val="HG丸ｺﾞｼｯｸM-PRO"/>
      <family val="3"/>
    </font>
    <font>
      <sz val="12"/>
      <color indexed="9"/>
      <name val="HG丸ｺﾞｼｯｸM-PRO"/>
      <family val="3"/>
    </font>
    <font>
      <sz val="8"/>
      <name val="HG丸ｺﾞｼｯｸM-PRO"/>
      <family val="3"/>
    </font>
    <font>
      <b/>
      <sz val="12"/>
      <color indexed="58"/>
      <name val="HG丸ｺﾞｼｯｸM-PRO"/>
      <family val="3"/>
    </font>
    <font>
      <sz val="14"/>
      <color indexed="8"/>
      <name val="HG丸ｺﾞｼｯｸM-PRO"/>
      <family val="3"/>
    </font>
    <font>
      <sz val="11"/>
      <name val="ＭＳ ゴシック"/>
      <family val="3"/>
    </font>
    <font>
      <b/>
      <sz val="24"/>
      <name val="ＭＳ Ｐゴシック"/>
      <family val="3"/>
    </font>
    <font>
      <sz val="8"/>
      <name val="ＭＳ Ｐゴシック"/>
      <family val="3"/>
    </font>
    <font>
      <sz val="11"/>
      <name val="ＤＦ特太ゴシック体"/>
      <family val="3"/>
    </font>
    <font>
      <sz val="14"/>
      <name val="ＭＳ Ｐゴシック"/>
      <family val="3"/>
    </font>
    <font>
      <sz val="9"/>
      <name val="ＭＳ Ｐゴシック"/>
      <family val="3"/>
    </font>
    <font>
      <sz val="10"/>
      <name val="ＭＳ Ｐゴシック"/>
      <family val="3"/>
    </font>
    <font>
      <b/>
      <sz val="16"/>
      <name val="HG丸ｺﾞｼｯｸM-PRO"/>
      <family val="3"/>
    </font>
    <font>
      <b/>
      <sz val="12"/>
      <color indexed="10"/>
      <name val="HG丸ｺﾞｼｯｸM-PRO"/>
      <family val="3"/>
    </font>
    <font>
      <sz val="10.5"/>
      <color indexed="10"/>
      <name val="HG丸ｺﾞｼｯｸM-PRO"/>
      <family val="3"/>
    </font>
    <font>
      <sz val="14"/>
      <color indexed="27"/>
      <name val="HG丸ｺﾞｼｯｸM-PRO"/>
      <family val="3"/>
    </font>
    <font>
      <sz val="16"/>
      <color indexed="10"/>
      <name val="HG丸ｺﾞｼｯｸM-PRO"/>
      <family val="3"/>
    </font>
    <font>
      <b/>
      <sz val="18"/>
      <color indexed="10"/>
      <name val="HG丸ｺﾞｼｯｸM-PRO"/>
      <family val="3"/>
    </font>
    <font>
      <b/>
      <sz val="12"/>
      <name val="HG丸ｺﾞｼｯｸM-PRO"/>
      <family val="3"/>
    </font>
    <font>
      <sz val="9"/>
      <name val="HG丸ｺﾞｼｯｸM-PRO"/>
      <family val="3"/>
    </font>
    <font>
      <b/>
      <i/>
      <sz val="11"/>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1"/>
      <color indexed="5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13"/>
        <bgColor indexed="64"/>
      </patternFill>
    </fill>
    <fill>
      <patternFill patternType="solid">
        <fgColor indexed="50"/>
        <bgColor indexed="64"/>
      </patternFill>
    </fill>
    <fill>
      <patternFill patternType="solid">
        <fgColor indexed="44"/>
        <bgColor indexed="64"/>
      </patternFill>
    </fill>
  </fills>
  <borders count="1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color indexed="63"/>
      </right>
      <top style="thin"/>
      <bottom>
        <color indexed="63"/>
      </bottom>
    </border>
    <border>
      <left style="medium"/>
      <right>
        <color indexed="63"/>
      </right>
      <top style="medium"/>
      <bottom style="thin"/>
    </border>
    <border>
      <left style="thin"/>
      <right>
        <color indexed="63"/>
      </right>
      <top>
        <color indexed="63"/>
      </top>
      <bottom>
        <color indexed="63"/>
      </bottom>
    </border>
    <border>
      <left>
        <color indexed="63"/>
      </left>
      <right style="medium"/>
      <top style="thin"/>
      <bottom style="thin"/>
    </border>
    <border>
      <left style="medium"/>
      <right>
        <color indexed="63"/>
      </right>
      <top style="thin"/>
      <bottom style="thin"/>
    </border>
    <border>
      <left style="medium"/>
      <right>
        <color indexed="63"/>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thin"/>
      <top style="medium"/>
      <bottom style="medium"/>
    </border>
    <border>
      <left>
        <color indexed="63"/>
      </left>
      <right>
        <color indexed="63"/>
      </right>
      <top style="medium"/>
      <bottom style="medium"/>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color indexed="63"/>
      </left>
      <right>
        <color indexed="63"/>
      </right>
      <top>
        <color indexed="63"/>
      </top>
      <bottom style="thin"/>
    </border>
    <border>
      <left style="medium"/>
      <right style="medium"/>
      <top>
        <color indexed="63"/>
      </top>
      <bottom style="thin"/>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medium"/>
      <right style="medium"/>
      <top style="thin"/>
      <bottom style="thin"/>
    </border>
    <border>
      <left>
        <color indexed="63"/>
      </left>
      <right style="thin"/>
      <top style="thin"/>
      <bottom style="thin"/>
    </border>
    <border>
      <left style="medium"/>
      <right style="thin"/>
      <top style="thin"/>
      <bottom>
        <color indexed="63"/>
      </bottom>
    </border>
    <border>
      <left style="medium"/>
      <right style="medium"/>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medium"/>
      <top style="thin"/>
      <bottom style="medium"/>
    </border>
    <border>
      <left>
        <color indexed="63"/>
      </left>
      <right style="thin"/>
      <top style="thin"/>
      <bottom style="medium"/>
    </border>
    <border>
      <left style="medium"/>
      <right style="medium"/>
      <top>
        <color indexed="63"/>
      </top>
      <bottom style="medium"/>
    </border>
    <border>
      <left>
        <color indexed="63"/>
      </left>
      <right style="medium"/>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medium"/>
      <right>
        <color indexed="63"/>
      </right>
      <top>
        <color indexed="63"/>
      </top>
      <bottom style="thin"/>
    </border>
    <border>
      <left>
        <color indexed="63"/>
      </left>
      <right style="medium"/>
      <top>
        <color indexed="63"/>
      </top>
      <bottom style="thin"/>
    </border>
    <border>
      <left style="medium"/>
      <right style="medium"/>
      <top style="medium"/>
      <bottom style="dotted"/>
    </border>
    <border>
      <left style="medium"/>
      <right style="medium"/>
      <top style="thin"/>
      <bottom style="dotted"/>
    </border>
    <border>
      <left>
        <color indexed="63"/>
      </left>
      <right>
        <color indexed="63"/>
      </right>
      <top style="thin"/>
      <bottom style="dotted"/>
    </border>
    <border>
      <left>
        <color indexed="63"/>
      </left>
      <right style="medium"/>
      <top style="thin"/>
      <bottom style="dotted"/>
    </border>
    <border>
      <left style="medium"/>
      <right>
        <color indexed="63"/>
      </right>
      <top style="thin"/>
      <bottom style="dotted"/>
    </border>
    <border>
      <left style="thin"/>
      <right>
        <color indexed="63"/>
      </right>
      <top style="medium"/>
      <bottom style="medium"/>
    </border>
    <border>
      <left>
        <color indexed="63"/>
      </left>
      <right>
        <color indexed="63"/>
      </right>
      <top style="medium"/>
      <bottom style="dotted"/>
    </border>
    <border>
      <left>
        <color indexed="63"/>
      </left>
      <right style="medium"/>
      <top style="medium"/>
      <bottom style="dotted"/>
    </border>
    <border>
      <left style="medium"/>
      <right>
        <color indexed="63"/>
      </right>
      <top style="medium"/>
      <bottom style="dotted"/>
    </border>
    <border>
      <left style="medium"/>
      <right>
        <color indexed="63"/>
      </right>
      <top>
        <color indexed="63"/>
      </top>
      <bottom style="medium"/>
    </border>
    <border>
      <left>
        <color indexed="63"/>
      </left>
      <right style="medium"/>
      <top>
        <color indexed="63"/>
      </top>
      <bottom style="medium"/>
    </border>
    <border>
      <left style="medium"/>
      <right style="medium"/>
      <top style="thin"/>
      <bottom>
        <color indexed="63"/>
      </bottom>
    </border>
    <border>
      <left>
        <color indexed="63"/>
      </left>
      <right>
        <color indexed="63"/>
      </right>
      <top style="dotted"/>
      <bottom style="thin"/>
    </border>
    <border>
      <left>
        <color indexed="63"/>
      </left>
      <right>
        <color indexed="63"/>
      </right>
      <top style="dotted"/>
      <bottom style="medium"/>
    </border>
    <border>
      <left style="medium"/>
      <right style="medium"/>
      <top style="dotted"/>
      <bottom style="medium"/>
    </border>
    <border>
      <left style="medium"/>
      <right style="medium"/>
      <top style="medium"/>
      <bottom>
        <color indexed="63"/>
      </bottom>
    </border>
    <border>
      <left style="medium"/>
      <right>
        <color indexed="63"/>
      </right>
      <top style="thin"/>
      <bottom>
        <color indexed="63"/>
      </bottom>
    </border>
    <border>
      <left>
        <color indexed="63"/>
      </left>
      <right>
        <color indexed="63"/>
      </right>
      <top>
        <color indexed="63"/>
      </top>
      <bottom style="dotted"/>
    </border>
    <border>
      <left style="medium"/>
      <right style="medium"/>
      <top style="dotted"/>
      <bottom>
        <color indexed="63"/>
      </bottom>
    </border>
    <border>
      <left>
        <color indexed="63"/>
      </left>
      <right>
        <color indexed="63"/>
      </right>
      <top style="dotted"/>
      <bottom>
        <color indexed="63"/>
      </bottom>
    </border>
    <border>
      <left style="medium"/>
      <right style="medium"/>
      <top>
        <color indexed="63"/>
      </top>
      <bottom style="dotted"/>
    </border>
    <border>
      <left style="thick"/>
      <right>
        <color indexed="63"/>
      </right>
      <top style="thin"/>
      <bottom>
        <color indexed="63"/>
      </bottom>
    </border>
    <border>
      <left style="thick"/>
      <right>
        <color indexed="63"/>
      </right>
      <top>
        <color indexed="63"/>
      </top>
      <bottom>
        <color indexed="63"/>
      </bottom>
    </border>
    <border>
      <left style="thick"/>
      <right>
        <color indexed="63"/>
      </right>
      <top>
        <color indexed="63"/>
      </top>
      <bottom style="thin"/>
    </border>
    <border>
      <left>
        <color indexed="63"/>
      </left>
      <right style="thick"/>
      <top style="thin"/>
      <bottom>
        <color indexed="63"/>
      </bottom>
    </border>
    <border>
      <left>
        <color indexed="63"/>
      </left>
      <right style="thick"/>
      <top>
        <color indexed="63"/>
      </top>
      <bottom>
        <color indexed="63"/>
      </bottom>
    </border>
    <border>
      <left>
        <color indexed="63"/>
      </left>
      <right style="thick"/>
      <top>
        <color indexed="63"/>
      </top>
      <bottom style="thin"/>
    </border>
    <border>
      <left>
        <color indexed="63"/>
      </left>
      <right style="thick"/>
      <top>
        <color indexed="63"/>
      </top>
      <bottom style="thick"/>
    </border>
    <border>
      <left>
        <color indexed="63"/>
      </left>
      <right>
        <color indexed="63"/>
      </right>
      <top>
        <color indexed="63"/>
      </top>
      <bottom style="thick"/>
    </border>
    <border>
      <left style="thick"/>
      <right>
        <color indexed="63"/>
      </right>
      <top>
        <color indexed="63"/>
      </top>
      <bottom style="thick"/>
    </border>
    <border>
      <left style="thick"/>
      <right style="thin"/>
      <top style="thick"/>
      <bottom>
        <color indexed="63"/>
      </bottom>
    </border>
    <border>
      <left style="thin"/>
      <right style="thick"/>
      <top style="thick"/>
      <bottom>
        <color indexed="63"/>
      </bottom>
    </border>
    <border>
      <left style="thick"/>
      <right>
        <color indexed="63"/>
      </right>
      <top style="thick"/>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thin"/>
    </border>
    <border>
      <left>
        <color indexed="63"/>
      </left>
      <right style="medium"/>
      <top style="medium"/>
      <bottom style="thin"/>
    </border>
    <border>
      <left>
        <color indexed="63"/>
      </left>
      <right style="medium"/>
      <top style="thin"/>
      <bottom style="medium"/>
    </border>
    <border diagonalDown="1">
      <left style="medium"/>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medium"/>
      <top style="thin"/>
      <bottom>
        <color indexed="63"/>
      </bottom>
      <diagonal style="thin"/>
    </border>
    <border diagonalDown="1">
      <left style="medium"/>
      <right>
        <color indexed="63"/>
      </right>
      <top>
        <color indexed="63"/>
      </top>
      <bottom style="medium"/>
      <diagonal style="thin"/>
    </border>
    <border diagonalDown="1">
      <left>
        <color indexed="63"/>
      </left>
      <right>
        <color indexed="63"/>
      </right>
      <top>
        <color indexed="63"/>
      </top>
      <bottom style="medium"/>
      <diagonal style="thin"/>
    </border>
    <border diagonalDown="1">
      <left>
        <color indexed="63"/>
      </left>
      <right style="medium"/>
      <top>
        <color indexed="63"/>
      </top>
      <bottom style="medium"/>
      <diagonal style="thin"/>
    </border>
    <border>
      <left>
        <color indexed="63"/>
      </left>
      <right style="medium"/>
      <top style="medium"/>
      <bottom>
        <color indexed="63"/>
      </bottom>
    </border>
    <border diagonalDown="1">
      <left style="thin"/>
      <right>
        <color indexed="63"/>
      </right>
      <top style="thin"/>
      <bottom style="medium"/>
      <diagonal style="thin"/>
    </border>
    <border diagonalDown="1">
      <left>
        <color indexed="63"/>
      </left>
      <right>
        <color indexed="63"/>
      </right>
      <top style="thin"/>
      <bottom style="medium"/>
      <diagonal style="thin"/>
    </border>
    <border diagonalDown="1">
      <left>
        <color indexed="63"/>
      </left>
      <right style="medium"/>
      <top style="thin"/>
      <bottom style="medium"/>
      <diagonal style="thin"/>
    </border>
    <border diagonalDown="1">
      <left style="thin"/>
      <right>
        <color indexed="63"/>
      </right>
      <top style="thin"/>
      <bottom style="thin"/>
      <diagonal style="thin"/>
    </border>
    <border diagonalDown="1">
      <left>
        <color indexed="63"/>
      </left>
      <right>
        <color indexed="63"/>
      </right>
      <top style="thin"/>
      <bottom style="thin"/>
      <diagonal style="thin"/>
    </border>
    <border>
      <left style="thin"/>
      <right>
        <color indexed="63"/>
      </right>
      <top style="medium"/>
      <bottom style="thin"/>
    </border>
    <border diagonalDown="1">
      <left>
        <color indexed="63"/>
      </left>
      <right style="thin"/>
      <top style="thin"/>
      <bottom style="thin"/>
      <diagonal style="thin"/>
    </border>
    <border>
      <left>
        <color indexed="63"/>
      </left>
      <right style="thin"/>
      <top style="medium"/>
      <bottom style="thin"/>
    </border>
    <border>
      <left>
        <color indexed="63"/>
      </left>
      <right>
        <color indexed="63"/>
      </right>
      <top style="thick"/>
      <bottom>
        <color indexed="63"/>
      </bottom>
    </border>
    <border>
      <left>
        <color indexed="63"/>
      </left>
      <right style="thick"/>
      <top style="thick"/>
      <bottom>
        <color indexed="63"/>
      </bottom>
    </border>
    <border>
      <left style="medium"/>
      <right>
        <color indexed="63"/>
      </right>
      <top style="dotted"/>
      <bottom style="medium"/>
    </border>
    <border>
      <left>
        <color indexed="63"/>
      </left>
      <right style="medium"/>
      <top style="dotted"/>
      <bottom style="medium"/>
    </border>
    <border>
      <left style="medium"/>
      <right>
        <color indexed="63"/>
      </right>
      <top>
        <color indexed="63"/>
      </top>
      <bottom style="dotted"/>
    </border>
    <border>
      <left style="medium"/>
      <right>
        <color indexed="63"/>
      </right>
      <top style="dotted"/>
      <bottom style="thin"/>
    </border>
    <border>
      <left>
        <color indexed="63"/>
      </left>
      <right style="medium"/>
      <top style="dotted"/>
      <bottom style="thin"/>
    </border>
    <border>
      <left style="thick"/>
      <right>
        <color indexed="63"/>
      </right>
      <top style="thick"/>
      <bottom style="thin"/>
    </border>
    <border>
      <left>
        <color indexed="63"/>
      </left>
      <right>
        <color indexed="63"/>
      </right>
      <top style="thick"/>
      <bottom style="thin"/>
    </border>
    <border>
      <left style="medium"/>
      <right>
        <color indexed="63"/>
      </right>
      <top>
        <color indexed="63"/>
      </top>
      <bottom>
        <color indexed="63"/>
      </bottom>
    </border>
    <border>
      <left>
        <color indexed="63"/>
      </left>
      <right style="medium"/>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0"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3" fillId="0" borderId="0" applyNumberFormat="0" applyFill="0" applyBorder="0" applyAlignment="0" applyProtection="0"/>
    <xf numFmtId="0" fontId="64" fillId="25" borderId="1" applyNumberFormat="0" applyAlignment="0" applyProtection="0"/>
    <xf numFmtId="0" fontId="65" fillId="26" borderId="0" applyNumberFormat="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0" fillId="27" borderId="2" applyNumberFormat="0" applyFont="0" applyAlignment="0" applyProtection="0"/>
    <xf numFmtId="0" fontId="67" fillId="0" borderId="3" applyNumberFormat="0" applyFill="0" applyAlignment="0" applyProtection="0"/>
    <xf numFmtId="0" fontId="68" fillId="28" borderId="0" applyNumberFormat="0" applyBorder="0" applyAlignment="0" applyProtection="0"/>
    <xf numFmtId="0" fontId="69" fillId="29" borderId="4" applyNumberFormat="0" applyAlignment="0" applyProtection="0"/>
    <xf numFmtId="0" fontId="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29" borderId="9"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7" fillId="30" borderId="4" applyNumberFormat="0" applyAlignment="0" applyProtection="0"/>
    <xf numFmtId="0" fontId="78" fillId="0" borderId="0" applyNumberFormat="0" applyFill="0" applyBorder="0" applyAlignment="0" applyProtection="0"/>
    <xf numFmtId="0" fontId="79" fillId="31" borderId="0" applyNumberFormat="0" applyBorder="0" applyAlignment="0" applyProtection="0"/>
  </cellStyleXfs>
  <cellXfs count="701">
    <xf numFmtId="0" fontId="0" fillId="0" borderId="0" xfId="0"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0" fontId="3" fillId="0" borderId="0" xfId="0" applyFont="1" applyAlignment="1">
      <alignment horizontal="center" vertical="center"/>
    </xf>
    <xf numFmtId="20" fontId="3" fillId="0" borderId="0" xfId="0" applyNumberFormat="1" applyFont="1" applyAlignment="1">
      <alignment horizontal="center" vertical="center"/>
    </xf>
    <xf numFmtId="0" fontId="4" fillId="0" borderId="0" xfId="0" applyFont="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5" fillId="0" borderId="0" xfId="0" applyFont="1" applyAlignment="1">
      <alignment horizontal="left" vertical="center"/>
    </xf>
    <xf numFmtId="0" fontId="7"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left" vertical="center"/>
    </xf>
    <xf numFmtId="0" fontId="7" fillId="32" borderId="0" xfId="0" applyFont="1" applyFill="1" applyAlignment="1">
      <alignment horizontal="center" vertical="center"/>
    </xf>
    <xf numFmtId="0" fontId="7" fillId="0" borderId="0" xfId="0" applyFont="1" applyFill="1" applyAlignment="1">
      <alignment horizontal="left" vertical="center"/>
    </xf>
    <xf numFmtId="0" fontId="11" fillId="0" borderId="0" xfId="0" applyFont="1" applyFill="1" applyAlignment="1">
      <alignment horizontal="left" vertical="center"/>
    </xf>
    <xf numFmtId="0" fontId="8" fillId="0" borderId="0" xfId="0" applyFont="1" applyFill="1" applyAlignment="1">
      <alignment horizontal="center" vertical="center"/>
    </xf>
    <xf numFmtId="0" fontId="10" fillId="0" borderId="0" xfId="0" applyFont="1" applyFill="1" applyAlignment="1">
      <alignment horizontal="center" vertical="center"/>
    </xf>
    <xf numFmtId="0" fontId="9" fillId="0" borderId="0" xfId="0" applyFont="1" applyFill="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0" xfId="0" applyFont="1" applyBorder="1" applyAlignment="1">
      <alignment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0" xfId="0" applyFont="1" applyBorder="1" applyAlignment="1">
      <alignment horizontal="center" vertical="center"/>
    </xf>
    <xf numFmtId="0" fontId="7" fillId="0" borderId="14" xfId="0" applyFont="1" applyBorder="1" applyAlignment="1">
      <alignment vertical="center"/>
    </xf>
    <xf numFmtId="0" fontId="3"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3" fillId="0" borderId="0" xfId="0" applyFont="1" applyFill="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13" fillId="32" borderId="0" xfId="0" applyFont="1" applyFill="1" applyAlignment="1">
      <alignment horizontal="left" vertical="center"/>
    </xf>
    <xf numFmtId="0" fontId="7" fillId="0" borderId="0" xfId="0" applyFont="1" applyFill="1" applyAlignment="1">
      <alignment horizontal="center" vertical="center"/>
    </xf>
    <xf numFmtId="0" fontId="4" fillId="0" borderId="0" xfId="0" applyFont="1" applyAlignment="1">
      <alignment vertical="center"/>
    </xf>
    <xf numFmtId="0" fontId="6" fillId="0" borderId="0" xfId="0" applyFont="1" applyAlignment="1">
      <alignment vertical="center"/>
    </xf>
    <xf numFmtId="0" fontId="14" fillId="0" borderId="0" xfId="0" applyFont="1" applyAlignment="1">
      <alignment horizontal="left" vertical="center"/>
    </xf>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8" fillId="0" borderId="0" xfId="0" applyFont="1" applyBorder="1" applyAlignment="1">
      <alignment vertical="center"/>
    </xf>
    <xf numFmtId="0" fontId="0" fillId="0" borderId="0" xfId="0" applyFill="1" applyAlignment="1">
      <alignment vertical="center"/>
    </xf>
    <xf numFmtId="0" fontId="18" fillId="0" borderId="0" xfId="0" applyFont="1" applyAlignment="1">
      <alignment horizontal="center" vertical="center"/>
    </xf>
    <xf numFmtId="0" fontId="18" fillId="0" borderId="29" xfId="0" applyFont="1" applyBorder="1" applyAlignment="1">
      <alignment vertical="center"/>
    </xf>
    <xf numFmtId="0" fontId="18" fillId="0" borderId="30" xfId="0" applyFont="1" applyBorder="1" applyAlignment="1">
      <alignment vertical="center"/>
    </xf>
    <xf numFmtId="0" fontId="18" fillId="0" borderId="30" xfId="0" applyFont="1" applyFill="1" applyBorder="1" applyAlignment="1">
      <alignment vertical="center"/>
    </xf>
    <xf numFmtId="0" fontId="18" fillId="0" borderId="0" xfId="0" applyFont="1" applyFill="1" applyBorder="1" applyAlignment="1">
      <alignment vertical="center"/>
    </xf>
    <xf numFmtId="0" fontId="15" fillId="33" borderId="0" xfId="0" applyFont="1" applyFill="1" applyAlignment="1">
      <alignment horizontal="center" vertical="center"/>
    </xf>
    <xf numFmtId="0" fontId="15" fillId="32" borderId="0" xfId="0" applyFont="1" applyFill="1" applyAlignment="1">
      <alignment horizontal="center" vertical="center"/>
    </xf>
    <xf numFmtId="0" fontId="15" fillId="5" borderId="0" xfId="0" applyFont="1" applyFill="1" applyAlignment="1">
      <alignment horizontal="center" vertical="center"/>
    </xf>
    <xf numFmtId="0" fontId="15" fillId="34" borderId="0" xfId="0" applyFont="1" applyFill="1" applyAlignment="1">
      <alignment horizontal="center" vertical="center"/>
    </xf>
    <xf numFmtId="0" fontId="22" fillId="0" borderId="0" xfId="0" applyFont="1" applyAlignment="1">
      <alignment horizontal="center" vertical="center"/>
    </xf>
    <xf numFmtId="0" fontId="23" fillId="0" borderId="0" xfId="0" applyFont="1" applyFill="1" applyAlignment="1">
      <alignment horizontal="left" vertical="center"/>
    </xf>
    <xf numFmtId="20" fontId="3" fillId="0" borderId="0" xfId="0" applyNumberFormat="1" applyFont="1" applyAlignment="1">
      <alignment horizontal="left" vertical="center"/>
    </xf>
    <xf numFmtId="0" fontId="25" fillId="0" borderId="0" xfId="0" applyFont="1" applyAlignment="1">
      <alignment vertical="center"/>
    </xf>
    <xf numFmtId="56" fontId="25" fillId="0" borderId="0" xfId="0" applyNumberFormat="1" applyFont="1" applyAlignment="1">
      <alignment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56" fontId="0" fillId="0" borderId="33" xfId="0" applyNumberFormat="1" applyFont="1" applyFill="1" applyBorder="1" applyAlignment="1">
      <alignment horizontal="center" vertical="center"/>
    </xf>
    <xf numFmtId="0" fontId="0" fillId="0" borderId="34"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23"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horizontal="center" vertical="center"/>
    </xf>
    <xf numFmtId="0" fontId="0" fillId="0" borderId="43" xfId="0" applyFont="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45" xfId="0" applyFont="1" applyBorder="1" applyAlignment="1">
      <alignment horizontal="center" vertical="center"/>
    </xf>
    <xf numFmtId="0" fontId="0" fillId="0" borderId="14" xfId="0" applyFont="1" applyBorder="1" applyAlignment="1">
      <alignment horizontal="center" vertical="center"/>
    </xf>
    <xf numFmtId="0" fontId="0" fillId="0" borderId="0" xfId="0" applyFont="1" applyAlignment="1">
      <alignment vertical="center"/>
    </xf>
    <xf numFmtId="0" fontId="0" fillId="0" borderId="0" xfId="0" applyFont="1" applyBorder="1" applyAlignment="1">
      <alignment vertical="center"/>
    </xf>
    <xf numFmtId="0" fontId="27" fillId="0" borderId="23" xfId="0" applyFont="1" applyBorder="1" applyAlignment="1">
      <alignment horizontal="center" vertical="center"/>
    </xf>
    <xf numFmtId="0" fontId="0" fillId="0" borderId="33" xfId="0" applyFont="1" applyBorder="1" applyAlignment="1">
      <alignment vertical="center"/>
    </xf>
    <xf numFmtId="0" fontId="0" fillId="0" borderId="10" xfId="0" applyFont="1" applyBorder="1" applyAlignment="1">
      <alignment horizontal="center" vertical="center"/>
    </xf>
    <xf numFmtId="0" fontId="29" fillId="0" borderId="0" xfId="0" applyFont="1" applyAlignment="1">
      <alignment vertical="center"/>
    </xf>
    <xf numFmtId="0" fontId="29" fillId="0" borderId="24"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11" xfId="0" applyFont="1" applyFill="1" applyBorder="1" applyAlignment="1">
      <alignment horizontal="center" vertical="center"/>
    </xf>
    <xf numFmtId="0" fontId="31"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20" fontId="6" fillId="0" borderId="52" xfId="0" applyNumberFormat="1" applyFont="1" applyBorder="1" applyAlignment="1">
      <alignment horizontal="center" vertical="center"/>
    </xf>
    <xf numFmtId="20" fontId="6" fillId="0" borderId="39" xfId="0" applyNumberFormat="1" applyFont="1" applyBorder="1" applyAlignment="1">
      <alignment horizontal="center" vertical="center"/>
    </xf>
    <xf numFmtId="0" fontId="3" fillId="0" borderId="33" xfId="0" applyFont="1" applyBorder="1" applyAlignment="1">
      <alignment horizontal="center" vertical="center"/>
    </xf>
    <xf numFmtId="20" fontId="6" fillId="0" borderId="0" xfId="0" applyNumberFormat="1" applyFont="1" applyBorder="1" applyAlignment="1">
      <alignment horizontal="center" vertical="center"/>
    </xf>
    <xf numFmtId="20" fontId="19" fillId="0" borderId="0" xfId="0" applyNumberFormat="1"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21" fillId="0" borderId="0" xfId="0" applyFont="1" applyFill="1" applyBorder="1" applyAlignment="1">
      <alignment horizontal="center" vertical="center" shrinkToFit="1"/>
    </xf>
    <xf numFmtId="20" fontId="7" fillId="0" borderId="0" xfId="0" applyNumberFormat="1" applyFont="1" applyBorder="1" applyAlignment="1">
      <alignment horizontal="center" vertical="center"/>
    </xf>
    <xf numFmtId="0" fontId="7" fillId="0" borderId="0" xfId="0" applyFont="1" applyBorder="1" applyAlignment="1">
      <alignment horizontal="left" vertical="center"/>
    </xf>
    <xf numFmtId="0" fontId="32" fillId="0" borderId="0" xfId="0" applyFont="1" applyAlignment="1">
      <alignment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44" xfId="0" applyFont="1" applyBorder="1" applyAlignment="1">
      <alignment horizontal="center" vertical="center"/>
    </xf>
    <xf numFmtId="0" fontId="14" fillId="0" borderId="17" xfId="0" applyFont="1" applyBorder="1" applyAlignment="1">
      <alignment horizontal="center" vertical="center"/>
    </xf>
    <xf numFmtId="0" fontId="14" fillId="0" borderId="14" xfId="0" applyFont="1" applyBorder="1" applyAlignment="1">
      <alignment horizontal="center" vertical="center"/>
    </xf>
    <xf numFmtId="0" fontId="14" fillId="0" borderId="53" xfId="0" applyFont="1" applyBorder="1" applyAlignment="1">
      <alignment horizontal="center" vertical="center"/>
    </xf>
    <xf numFmtId="0" fontId="14" fillId="0" borderId="10" xfId="0" applyFont="1" applyBorder="1" applyAlignment="1">
      <alignment vertical="center"/>
    </xf>
    <xf numFmtId="0" fontId="14" fillId="0" borderId="17" xfId="0" applyFont="1" applyBorder="1" applyAlignment="1">
      <alignment vertical="center"/>
    </xf>
    <xf numFmtId="0" fontId="14" fillId="0" borderId="54" xfId="0" applyFont="1" applyBorder="1" applyAlignment="1">
      <alignment horizontal="center" vertical="center"/>
    </xf>
    <xf numFmtId="0" fontId="14" fillId="0" borderId="55" xfId="0" applyFont="1" applyBorder="1" applyAlignment="1">
      <alignment horizontal="center" vertical="center"/>
    </xf>
    <xf numFmtId="0" fontId="14" fillId="0" borderId="56" xfId="0" applyFont="1" applyBorder="1" applyAlignment="1">
      <alignment horizontal="center" vertical="center"/>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4" fillId="0" borderId="51" xfId="0" applyFont="1" applyBorder="1" applyAlignment="1">
      <alignment horizontal="center" vertical="center"/>
    </xf>
    <xf numFmtId="0" fontId="7" fillId="0" borderId="38" xfId="0" applyFont="1" applyBorder="1" applyAlignment="1">
      <alignment horizontal="center" vertical="center"/>
    </xf>
    <xf numFmtId="0" fontId="7" fillId="0" borderId="55" xfId="0" applyFont="1" applyFill="1" applyBorder="1" applyAlignment="1">
      <alignment horizontal="center" vertical="center"/>
    </xf>
    <xf numFmtId="0" fontId="7" fillId="0" borderId="57" xfId="0" applyFont="1" applyBorder="1" applyAlignment="1">
      <alignment horizontal="center" vertical="center"/>
    </xf>
    <xf numFmtId="0" fontId="7" fillId="0" borderId="58" xfId="0" applyFont="1" applyBorder="1" applyAlignment="1">
      <alignment horizontal="center" vertical="center"/>
    </xf>
    <xf numFmtId="0" fontId="7" fillId="0" borderId="14" xfId="0" applyFont="1" applyBorder="1" applyAlignment="1">
      <alignment horizontal="center" vertical="center"/>
    </xf>
    <xf numFmtId="0" fontId="22" fillId="0" borderId="0" xfId="0" applyFont="1" applyAlignment="1">
      <alignment vertical="center"/>
    </xf>
    <xf numFmtId="0" fontId="7" fillId="0" borderId="57" xfId="0" applyFont="1" applyBorder="1" applyAlignment="1">
      <alignment vertical="center"/>
    </xf>
    <xf numFmtId="0" fontId="7" fillId="0" borderId="38" xfId="0" applyFont="1" applyBorder="1" applyAlignment="1">
      <alignment vertical="center"/>
    </xf>
    <xf numFmtId="0" fontId="7" fillId="0" borderId="59" xfId="0" applyFont="1" applyBorder="1" applyAlignment="1">
      <alignment vertical="center"/>
    </xf>
    <xf numFmtId="0" fontId="7" fillId="0" borderId="47" xfId="0" applyFont="1" applyBorder="1" applyAlignment="1">
      <alignment horizontal="center" vertical="center"/>
    </xf>
    <xf numFmtId="0" fontId="7" fillId="0" borderId="38" xfId="0" applyFont="1" applyFill="1" applyBorder="1" applyAlignment="1">
      <alignment horizontal="center" vertical="center"/>
    </xf>
    <xf numFmtId="0" fontId="4" fillId="33" borderId="0" xfId="0" applyFont="1" applyFill="1" applyAlignment="1">
      <alignment horizontal="center" vertical="center"/>
    </xf>
    <xf numFmtId="0" fontId="4" fillId="32" borderId="0" xfId="0" applyFont="1" applyFill="1" applyAlignment="1">
      <alignment horizontal="center" vertical="center"/>
    </xf>
    <xf numFmtId="0" fontId="4" fillId="5" borderId="0" xfId="0" applyFont="1" applyFill="1" applyBorder="1" applyAlignment="1">
      <alignment horizontal="center" vertical="center"/>
    </xf>
    <xf numFmtId="0" fontId="4" fillId="34" borderId="0" xfId="0" applyFont="1" applyFill="1" applyBorder="1" applyAlignment="1">
      <alignment horizontal="center" vertical="center"/>
    </xf>
    <xf numFmtId="0" fontId="4" fillId="33" borderId="0" xfId="0" applyFont="1" applyFill="1" applyBorder="1" applyAlignment="1">
      <alignment horizontal="center" vertical="center"/>
    </xf>
    <xf numFmtId="0" fontId="4" fillId="32" borderId="0" xfId="0" applyFont="1" applyFill="1" applyBorder="1" applyAlignment="1">
      <alignment horizontal="center" vertical="center"/>
    </xf>
    <xf numFmtId="0" fontId="4" fillId="34" borderId="0" xfId="0" applyFont="1" applyFill="1" applyAlignment="1">
      <alignment horizontal="center" vertical="center"/>
    </xf>
    <xf numFmtId="0" fontId="34" fillId="0" borderId="0" xfId="0" applyFont="1" applyAlignment="1">
      <alignment horizontal="left" vertical="center"/>
    </xf>
    <xf numFmtId="0" fontId="4" fillId="0" borderId="0" xfId="0" applyFont="1" applyFill="1" applyBorder="1" applyAlignment="1">
      <alignment horizontal="center" vertical="center" shrinkToFit="1"/>
    </xf>
    <xf numFmtId="0" fontId="4" fillId="0" borderId="0" xfId="0" applyFont="1" applyBorder="1" applyAlignment="1">
      <alignment horizontal="center" vertical="center" shrinkToFit="1"/>
    </xf>
    <xf numFmtId="0" fontId="3" fillId="0" borderId="0" xfId="0" applyFont="1" applyBorder="1" applyAlignment="1">
      <alignment horizontal="center" vertical="center"/>
    </xf>
    <xf numFmtId="0" fontId="20" fillId="0" borderId="60" xfId="0" applyNumberFormat="1" applyFont="1" applyFill="1" applyBorder="1" applyAlignment="1">
      <alignment vertical="center" shrinkToFit="1"/>
    </xf>
    <xf numFmtId="0" fontId="24" fillId="0" borderId="38" xfId="0" applyNumberFormat="1" applyFont="1" applyFill="1" applyBorder="1" applyAlignment="1">
      <alignment horizontal="center" vertical="center" shrinkToFit="1"/>
    </xf>
    <xf numFmtId="0" fontId="20" fillId="0" borderId="38" xfId="0" applyNumberFormat="1" applyFont="1" applyFill="1" applyBorder="1" applyAlignment="1">
      <alignment vertical="center" shrinkToFit="1"/>
    </xf>
    <xf numFmtId="0" fontId="24" fillId="0" borderId="61" xfId="0" applyNumberFormat="1" applyFont="1" applyFill="1" applyBorder="1" applyAlignment="1">
      <alignment horizontal="center" vertical="center" shrinkToFit="1"/>
    </xf>
    <xf numFmtId="20" fontId="6" fillId="0" borderId="62" xfId="0" applyNumberFormat="1" applyFont="1" applyBorder="1" applyAlignment="1">
      <alignment horizontal="center" vertical="center"/>
    </xf>
    <xf numFmtId="20" fontId="6" fillId="0" borderId="63" xfId="0" applyNumberFormat="1" applyFont="1" applyBorder="1" applyAlignment="1">
      <alignment horizontal="center" vertical="center"/>
    </xf>
    <xf numFmtId="0" fontId="6" fillId="0" borderId="64" xfId="0" applyFont="1" applyFill="1" applyBorder="1" applyAlignment="1">
      <alignment horizontal="center" vertical="center" shrinkToFit="1"/>
    </xf>
    <xf numFmtId="0" fontId="19" fillId="0" borderId="64" xfId="0" applyFont="1" applyFill="1" applyBorder="1" applyAlignment="1">
      <alignment horizontal="center" vertical="center" shrinkToFit="1"/>
    </xf>
    <xf numFmtId="0" fontId="6" fillId="0" borderId="65" xfId="0" applyFont="1" applyFill="1" applyBorder="1" applyAlignment="1">
      <alignment horizontal="center" vertical="center" shrinkToFit="1"/>
    </xf>
    <xf numFmtId="0" fontId="21" fillId="0" borderId="66" xfId="0" applyFont="1" applyFill="1" applyBorder="1" applyAlignment="1">
      <alignment horizontal="center" vertical="center" shrinkToFit="1"/>
    </xf>
    <xf numFmtId="0" fontId="7" fillId="0" borderId="25" xfId="0" applyFont="1" applyFill="1" applyBorder="1" applyAlignment="1">
      <alignment horizontal="center" vertical="center"/>
    </xf>
    <xf numFmtId="0" fontId="11" fillId="4" borderId="24" xfId="0" applyFont="1" applyFill="1" applyBorder="1" applyAlignment="1">
      <alignment horizontal="center" vertical="center"/>
    </xf>
    <xf numFmtId="0" fontId="11" fillId="32" borderId="24" xfId="0" applyFont="1" applyFill="1" applyBorder="1" applyAlignment="1">
      <alignment horizontal="center" vertical="center"/>
    </xf>
    <xf numFmtId="0" fontId="11" fillId="3" borderId="24" xfId="0" applyFont="1" applyFill="1" applyBorder="1" applyAlignment="1">
      <alignment horizontal="center" vertical="center"/>
    </xf>
    <xf numFmtId="0" fontId="4" fillId="0" borderId="0" xfId="0" applyFont="1" applyAlignment="1">
      <alignment horizontal="left" vertical="center"/>
    </xf>
    <xf numFmtId="0" fontId="33" fillId="32" borderId="0" xfId="0" applyFont="1" applyFill="1" applyAlignment="1">
      <alignment horizontal="left" vertical="center"/>
    </xf>
    <xf numFmtId="0" fontId="33" fillId="32" borderId="0" xfId="0" applyFont="1" applyFill="1" applyAlignment="1">
      <alignment horizontal="center" vertical="center"/>
    </xf>
    <xf numFmtId="0" fontId="22" fillId="0" borderId="0" xfId="0" applyFont="1" applyFill="1" applyAlignment="1">
      <alignment horizontal="center" vertical="center"/>
    </xf>
    <xf numFmtId="0" fontId="36" fillId="0" borderId="0" xfId="0" applyFont="1" applyFill="1" applyAlignment="1">
      <alignment horizontal="center" vertical="center"/>
    </xf>
    <xf numFmtId="0" fontId="0" fillId="35" borderId="41" xfId="0" applyFont="1" applyFill="1" applyBorder="1" applyAlignment="1">
      <alignment horizontal="center" vertical="center"/>
    </xf>
    <xf numFmtId="0" fontId="0" fillId="35" borderId="24" xfId="0" applyFont="1" applyFill="1" applyBorder="1" applyAlignment="1">
      <alignment horizontal="center" vertical="center"/>
    </xf>
    <xf numFmtId="0" fontId="0" fillId="0" borderId="0" xfId="0" applyFill="1" applyAlignment="1">
      <alignment horizontal="center" vertical="center"/>
    </xf>
    <xf numFmtId="0" fontId="0" fillId="0" borderId="17" xfId="0" applyFont="1" applyFill="1" applyBorder="1" applyAlignment="1">
      <alignment vertical="center"/>
    </xf>
    <xf numFmtId="0" fontId="0" fillId="0" borderId="24" xfId="0" applyFont="1" applyFill="1" applyBorder="1" applyAlignment="1">
      <alignment vertical="center"/>
    </xf>
    <xf numFmtId="0" fontId="31" fillId="0" borderId="44"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2" xfId="0" applyFont="1" applyFill="1" applyBorder="1" applyAlignment="1">
      <alignment horizontal="center" vertical="center"/>
    </xf>
    <xf numFmtId="0" fontId="30" fillId="0" borderId="10" xfId="0" applyFont="1" applyFill="1" applyBorder="1" applyAlignment="1">
      <alignment horizontal="center" vertical="center"/>
    </xf>
    <xf numFmtId="0" fontId="0" fillId="0" borderId="18" xfId="0" applyFont="1" applyFill="1" applyBorder="1" applyAlignment="1">
      <alignment horizontal="left" vertical="center"/>
    </xf>
    <xf numFmtId="0" fontId="7" fillId="0" borderId="58" xfId="0" applyFont="1" applyBorder="1" applyAlignment="1">
      <alignment vertical="center"/>
    </xf>
    <xf numFmtId="0" fontId="7" fillId="0" borderId="16" xfId="0" applyFont="1" applyBorder="1" applyAlignment="1">
      <alignment vertical="center"/>
    </xf>
    <xf numFmtId="0" fontId="7" fillId="0" borderId="47" xfId="0" applyFont="1" applyBorder="1" applyAlignment="1">
      <alignment vertical="center"/>
    </xf>
    <xf numFmtId="0" fontId="7" fillId="0" borderId="40" xfId="0" applyFont="1" applyBorder="1" applyAlignment="1">
      <alignment vertical="center"/>
    </xf>
    <xf numFmtId="0" fontId="7" fillId="0" borderId="10" xfId="0" applyFont="1" applyBorder="1" applyAlignment="1">
      <alignment vertical="center"/>
    </xf>
    <xf numFmtId="0" fontId="7" fillId="0" borderId="44" xfId="0" applyFont="1" applyBorder="1" applyAlignment="1">
      <alignment vertical="center"/>
    </xf>
    <xf numFmtId="0" fontId="22" fillId="0" borderId="0" xfId="0" applyFont="1" applyBorder="1" applyAlignment="1">
      <alignment vertical="center"/>
    </xf>
    <xf numFmtId="0" fontId="31" fillId="0" borderId="48" xfId="0" applyFont="1" applyFill="1" applyBorder="1" applyAlignment="1">
      <alignment horizontal="center" vertical="center"/>
    </xf>
    <xf numFmtId="0" fontId="0" fillId="0" borderId="24" xfId="0" applyFont="1" applyFill="1" applyBorder="1" applyAlignment="1">
      <alignment horizontal="left" vertical="center"/>
    </xf>
    <xf numFmtId="0" fontId="0" fillId="35" borderId="18" xfId="0" applyFill="1" applyBorder="1" applyAlignment="1">
      <alignment horizontal="center" vertical="center"/>
    </xf>
    <xf numFmtId="0" fontId="0" fillId="35" borderId="44"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0" xfId="0" applyFont="1" applyFill="1" applyAlignment="1">
      <alignment horizontal="center" vertical="center"/>
    </xf>
    <xf numFmtId="0" fontId="0" fillId="18" borderId="0" xfId="0" applyFont="1" applyFill="1" applyBorder="1" applyAlignment="1">
      <alignment horizontal="center" vertical="center"/>
    </xf>
    <xf numFmtId="0" fontId="0" fillId="18" borderId="0" xfId="0" applyFont="1" applyFill="1" applyAlignment="1">
      <alignment horizontal="center" vertical="center"/>
    </xf>
    <xf numFmtId="0" fontId="4" fillId="0" borderId="0" xfId="0" applyFont="1" applyFill="1" applyBorder="1" applyAlignment="1">
      <alignment horizontal="center" vertical="center"/>
    </xf>
    <xf numFmtId="0" fontId="0" fillId="0" borderId="0" xfId="0" applyFont="1" applyFill="1" applyAlignment="1">
      <alignment horizontal="center" vertical="center"/>
    </xf>
    <xf numFmtId="0" fontId="6" fillId="35" borderId="68" xfId="0" applyFont="1" applyFill="1" applyBorder="1" applyAlignment="1">
      <alignment horizontal="center" vertical="center" shrinkToFit="1"/>
    </xf>
    <xf numFmtId="0" fontId="19" fillId="35" borderId="68" xfId="0" applyFont="1" applyFill="1" applyBorder="1" applyAlignment="1">
      <alignment horizontal="center" vertical="center" shrinkToFit="1"/>
    </xf>
    <xf numFmtId="0" fontId="6" fillId="35" borderId="69" xfId="0" applyFont="1" applyFill="1" applyBorder="1" applyAlignment="1">
      <alignment horizontal="center" vertical="center" shrinkToFit="1"/>
    </xf>
    <xf numFmtId="0" fontId="20" fillId="35" borderId="60" xfId="0" applyNumberFormat="1" applyFont="1" applyFill="1" applyBorder="1" applyAlignment="1">
      <alignment vertical="center" shrinkToFit="1"/>
    </xf>
    <xf numFmtId="0" fontId="24" fillId="35" borderId="38" xfId="0" applyNumberFormat="1" applyFont="1" applyFill="1" applyBorder="1" applyAlignment="1">
      <alignment horizontal="center" vertical="center" shrinkToFit="1"/>
    </xf>
    <xf numFmtId="0" fontId="20" fillId="35" borderId="38" xfId="0" applyNumberFormat="1" applyFont="1" applyFill="1" applyBorder="1" applyAlignment="1">
      <alignment vertical="center" shrinkToFit="1"/>
    </xf>
    <xf numFmtId="0" fontId="24" fillId="35" borderId="61" xfId="0" applyNumberFormat="1" applyFont="1" applyFill="1" applyBorder="1" applyAlignment="1">
      <alignment horizontal="center" vertical="center" shrinkToFit="1"/>
    </xf>
    <xf numFmtId="0" fontId="6" fillId="35" borderId="64" xfId="0" applyFont="1" applyFill="1" applyBorder="1" applyAlignment="1">
      <alignment horizontal="center" vertical="center" shrinkToFit="1"/>
    </xf>
    <xf numFmtId="0" fontId="19" fillId="35" borderId="64" xfId="0" applyFont="1" applyFill="1" applyBorder="1" applyAlignment="1">
      <alignment horizontal="center" vertical="center" shrinkToFit="1"/>
    </xf>
    <xf numFmtId="0" fontId="6" fillId="35" borderId="65" xfId="0" applyFont="1" applyFill="1" applyBorder="1" applyAlignment="1">
      <alignment horizontal="center" vertical="center" shrinkToFit="1"/>
    </xf>
    <xf numFmtId="0" fontId="21" fillId="35" borderId="70" xfId="0" applyFont="1" applyFill="1" applyBorder="1" applyAlignment="1">
      <alignment horizontal="center" vertical="center" shrinkToFit="1"/>
    </xf>
    <xf numFmtId="0" fontId="21" fillId="35" borderId="66" xfId="0" applyFont="1" applyFill="1" applyBorder="1" applyAlignment="1">
      <alignment horizontal="center" vertical="center" shrinkToFit="1"/>
    </xf>
    <xf numFmtId="20" fontId="6" fillId="0" borderId="63" xfId="0" applyNumberFormat="1" applyFont="1" applyFill="1" applyBorder="1" applyAlignment="1">
      <alignment horizontal="center" vertical="center"/>
    </xf>
    <xf numFmtId="20" fontId="6" fillId="35" borderId="62" xfId="0" applyNumberFormat="1" applyFont="1" applyFill="1" applyBorder="1" applyAlignment="1">
      <alignment horizontal="center" vertical="center"/>
    </xf>
    <xf numFmtId="20" fontId="6" fillId="35" borderId="39" xfId="0" applyNumberFormat="1" applyFont="1" applyFill="1" applyBorder="1" applyAlignment="1">
      <alignment horizontal="center" vertical="center"/>
    </xf>
    <xf numFmtId="20" fontId="6" fillId="35" borderId="63" xfId="0" applyNumberFormat="1" applyFont="1" applyFill="1" applyBorder="1" applyAlignment="1">
      <alignment horizontal="center" vertical="center"/>
    </xf>
    <xf numFmtId="20" fontId="6" fillId="0" borderId="39" xfId="0" applyNumberFormat="1" applyFont="1" applyFill="1" applyBorder="1" applyAlignment="1">
      <alignment horizontal="center" vertical="center"/>
    </xf>
    <xf numFmtId="0" fontId="20" fillId="35" borderId="71" xfId="0" applyNumberFormat="1" applyFont="1" applyFill="1" applyBorder="1" applyAlignment="1">
      <alignment vertical="center" shrinkToFit="1"/>
    </xf>
    <xf numFmtId="0" fontId="24" fillId="35" borderId="55" xfId="0" applyNumberFormat="1" applyFont="1" applyFill="1" applyBorder="1" applyAlignment="1">
      <alignment horizontal="center" vertical="center" shrinkToFit="1"/>
    </xf>
    <xf numFmtId="0" fontId="20" fillId="35" borderId="55" xfId="0" applyNumberFormat="1" applyFont="1" applyFill="1" applyBorder="1" applyAlignment="1">
      <alignment vertical="center" shrinkToFit="1"/>
    </xf>
    <xf numFmtId="0" fontId="24" fillId="35" borderId="72" xfId="0" applyNumberFormat="1" applyFont="1" applyFill="1" applyBorder="1" applyAlignment="1">
      <alignment horizontal="center" vertical="center" shrinkToFit="1"/>
    </xf>
    <xf numFmtId="20" fontId="19" fillId="35" borderId="66" xfId="0" applyNumberFormat="1" applyFont="1" applyFill="1" applyBorder="1" applyAlignment="1">
      <alignment horizontal="center" vertical="center" shrinkToFit="1"/>
    </xf>
    <xf numFmtId="20" fontId="19" fillId="0" borderId="66" xfId="0" applyNumberFormat="1" applyFont="1" applyFill="1" applyBorder="1" applyAlignment="1">
      <alignment horizontal="center" vertical="center" shrinkToFit="1"/>
    </xf>
    <xf numFmtId="0" fontId="7" fillId="0" borderId="0" xfId="0" applyFont="1" applyFill="1" applyBorder="1" applyAlignment="1">
      <alignment horizontal="center" vertical="center"/>
    </xf>
    <xf numFmtId="0" fontId="38" fillId="0" borderId="0" xfId="0" applyFont="1" applyFill="1" applyAlignment="1">
      <alignment horizontal="center" vertical="center"/>
    </xf>
    <xf numFmtId="0" fontId="38" fillId="0" borderId="0" xfId="0" applyFont="1" applyFill="1" applyBorder="1" applyAlignment="1">
      <alignment horizontal="center" vertical="center"/>
    </xf>
    <xf numFmtId="0" fontId="13" fillId="0" borderId="0" xfId="0" applyFont="1" applyAlignment="1">
      <alignment vertical="center"/>
    </xf>
    <xf numFmtId="0" fontId="6" fillId="0" borderId="14" xfId="0" applyFont="1" applyFill="1" applyBorder="1" applyAlignment="1">
      <alignment horizontal="center" vertical="center"/>
    </xf>
    <xf numFmtId="20" fontId="6" fillId="0" borderId="73" xfId="0" applyNumberFormat="1" applyFont="1" applyBorder="1" applyAlignment="1">
      <alignment horizontal="center" vertical="center"/>
    </xf>
    <xf numFmtId="0" fontId="6" fillId="0" borderId="38" xfId="0" applyFont="1" applyFill="1" applyBorder="1" applyAlignment="1">
      <alignment horizontal="center" vertical="center"/>
    </xf>
    <xf numFmtId="0" fontId="6" fillId="0" borderId="64"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74" xfId="0" applyFont="1" applyFill="1" applyBorder="1" applyAlignment="1">
      <alignment horizontal="center" vertical="center"/>
    </xf>
    <xf numFmtId="0" fontId="3" fillId="0" borderId="75" xfId="0" applyFont="1" applyBorder="1" applyAlignment="1">
      <alignment horizontal="center" vertical="center"/>
    </xf>
    <xf numFmtId="20" fontId="6" fillId="0" borderId="46" xfId="0" applyNumberFormat="1" applyFont="1" applyBorder="1" applyAlignment="1">
      <alignment horizontal="center" vertical="center"/>
    </xf>
    <xf numFmtId="0" fontId="6" fillId="0" borderId="68" xfId="0" applyFont="1" applyFill="1" applyBorder="1" applyAlignment="1">
      <alignment horizontal="center" vertical="center"/>
    </xf>
    <xf numFmtId="0" fontId="6" fillId="0" borderId="76" xfId="0" applyFont="1" applyBorder="1" applyAlignment="1">
      <alignment horizontal="center" vertical="center"/>
    </xf>
    <xf numFmtId="0" fontId="3" fillId="0" borderId="77" xfId="0" applyFont="1" applyBorder="1" applyAlignment="1">
      <alignment horizontal="center" vertical="center"/>
    </xf>
    <xf numFmtId="0" fontId="7" fillId="37" borderId="38" xfId="0" applyFont="1" applyFill="1" applyBorder="1" applyAlignment="1">
      <alignment horizontal="center" vertical="center"/>
    </xf>
    <xf numFmtId="0" fontId="7" fillId="37" borderId="75" xfId="0" applyFont="1" applyFill="1" applyBorder="1" applyAlignment="1">
      <alignment horizontal="center" vertical="center"/>
    </xf>
    <xf numFmtId="0" fontId="7" fillId="37" borderId="0" xfId="0" applyFont="1" applyFill="1" applyBorder="1" applyAlignment="1">
      <alignment horizontal="center" vertical="center"/>
    </xf>
    <xf numFmtId="0" fontId="7" fillId="37" borderId="55" xfId="0" applyFont="1" applyFill="1" applyBorder="1" applyAlignment="1">
      <alignment horizontal="center" vertical="center"/>
    </xf>
    <xf numFmtId="0" fontId="0" fillId="37" borderId="0" xfId="0" applyFont="1" applyFill="1" applyAlignment="1">
      <alignment horizontal="center" vertical="center"/>
    </xf>
    <xf numFmtId="0" fontId="0" fillId="37" borderId="0" xfId="0" applyFont="1" applyFill="1" applyBorder="1" applyAlignment="1">
      <alignment horizontal="center" vertical="center"/>
    </xf>
    <xf numFmtId="0" fontId="7" fillId="18" borderId="0" xfId="0" applyFont="1" applyFill="1" applyBorder="1" applyAlignment="1">
      <alignment horizontal="center" vertical="center"/>
    </xf>
    <xf numFmtId="0" fontId="7" fillId="18" borderId="38" xfId="0" applyFont="1" applyFill="1" applyBorder="1" applyAlignment="1">
      <alignment horizontal="center" vertical="center"/>
    </xf>
    <xf numFmtId="0" fontId="7" fillId="18" borderId="55" xfId="0" applyFont="1" applyFill="1" applyBorder="1" applyAlignment="1">
      <alignment horizontal="center" vertical="center"/>
    </xf>
    <xf numFmtId="0" fontId="11" fillId="18" borderId="10" xfId="0" applyFont="1" applyFill="1" applyBorder="1" applyAlignment="1">
      <alignment horizontal="left" vertical="center"/>
    </xf>
    <xf numFmtId="0" fontId="11" fillId="18" borderId="11" xfId="0" applyFont="1" applyFill="1" applyBorder="1" applyAlignment="1">
      <alignment horizontal="left" vertical="center"/>
    </xf>
    <xf numFmtId="0" fontId="11" fillId="18" borderId="44" xfId="0" applyFont="1" applyFill="1" applyBorder="1" applyAlignment="1">
      <alignment horizontal="left" vertical="center"/>
    </xf>
    <xf numFmtId="0" fontId="11" fillId="18" borderId="58" xfId="0" applyFont="1" applyFill="1" applyBorder="1" applyAlignment="1">
      <alignment horizontal="left" vertical="center"/>
    </xf>
    <xf numFmtId="0" fontId="11" fillId="18" borderId="14" xfId="0" applyFont="1" applyFill="1" applyBorder="1" applyAlignment="1">
      <alignment horizontal="left" vertical="center"/>
    </xf>
    <xf numFmtId="0" fontId="11" fillId="18" borderId="57" xfId="0" applyFont="1" applyFill="1" applyBorder="1" applyAlignment="1">
      <alignment horizontal="left" vertical="center"/>
    </xf>
    <xf numFmtId="0" fontId="11" fillId="18" borderId="59" xfId="0" applyFont="1" applyFill="1" applyBorder="1" applyAlignment="1">
      <alignment horizontal="left" vertical="center"/>
    </xf>
    <xf numFmtId="0" fontId="11" fillId="18" borderId="38" xfId="0" applyFont="1" applyFill="1" applyBorder="1" applyAlignment="1">
      <alignment horizontal="left" vertical="center"/>
    </xf>
    <xf numFmtId="0" fontId="11" fillId="18" borderId="40" xfId="0" applyFont="1" applyFill="1" applyBorder="1" applyAlignment="1">
      <alignment horizontal="left" vertical="center"/>
    </xf>
    <xf numFmtId="0" fontId="11" fillId="37" borderId="10" xfId="0" applyFont="1" applyFill="1" applyBorder="1" applyAlignment="1">
      <alignment horizontal="left" vertical="center"/>
    </xf>
    <xf numFmtId="0" fontId="11" fillId="37" borderId="11" xfId="0" applyFont="1" applyFill="1" applyBorder="1" applyAlignment="1">
      <alignment horizontal="left" vertical="center"/>
    </xf>
    <xf numFmtId="0" fontId="11" fillId="37" borderId="44" xfId="0" applyFont="1" applyFill="1" applyBorder="1" applyAlignment="1">
      <alignment horizontal="left" vertical="center"/>
    </xf>
    <xf numFmtId="0" fontId="11" fillId="37" borderId="58" xfId="0" applyFont="1" applyFill="1" applyBorder="1" applyAlignment="1">
      <alignment horizontal="left" vertical="center"/>
    </xf>
    <xf numFmtId="0" fontId="12" fillId="37" borderId="14" xfId="0" applyFont="1" applyFill="1" applyBorder="1" applyAlignment="1">
      <alignment horizontal="left" vertical="center"/>
    </xf>
    <xf numFmtId="0" fontId="11" fillId="37" borderId="14" xfId="0" applyFont="1" applyFill="1" applyBorder="1" applyAlignment="1">
      <alignment horizontal="left" vertical="center"/>
    </xf>
    <xf numFmtId="0" fontId="7" fillId="37" borderId="57" xfId="0" applyFont="1" applyFill="1" applyBorder="1" applyAlignment="1">
      <alignment horizontal="left" vertical="center"/>
    </xf>
    <xf numFmtId="0" fontId="12" fillId="37" borderId="11" xfId="0" applyFont="1" applyFill="1" applyBorder="1" applyAlignment="1">
      <alignment horizontal="left" vertical="center"/>
    </xf>
    <xf numFmtId="0" fontId="7" fillId="37" borderId="44" xfId="0" applyFont="1" applyFill="1" applyBorder="1" applyAlignment="1">
      <alignment horizontal="left" vertical="center"/>
    </xf>
    <xf numFmtId="0" fontId="27" fillId="0" borderId="73" xfId="0" applyFont="1" applyBorder="1" applyAlignment="1">
      <alignment horizontal="center" vertical="center" wrapText="1"/>
    </xf>
    <xf numFmtId="0" fontId="27" fillId="0" borderId="73" xfId="0" applyFont="1" applyBorder="1" applyAlignment="1">
      <alignment horizontal="center" vertical="center"/>
    </xf>
    <xf numFmtId="20" fontId="19" fillId="35" borderId="70" xfId="0" applyNumberFormat="1" applyFont="1" applyFill="1" applyBorder="1" applyAlignment="1">
      <alignment horizontal="center" vertical="center" shrinkToFit="1"/>
    </xf>
    <xf numFmtId="20" fontId="19" fillId="35" borderId="66" xfId="0" applyNumberFormat="1" applyFont="1" applyFill="1" applyBorder="1" applyAlignment="1">
      <alignment horizontal="center" vertical="center" shrinkToFit="1"/>
    </xf>
    <xf numFmtId="0" fontId="35" fillId="0" borderId="78" xfId="0" applyFont="1" applyFill="1" applyBorder="1" applyAlignment="1">
      <alignment vertical="center" shrinkToFit="1"/>
    </xf>
    <xf numFmtId="0" fontId="35" fillId="0" borderId="60" xfId="0" applyFont="1" applyFill="1" applyBorder="1" applyAlignment="1">
      <alignment vertical="center" shrinkToFit="1"/>
    </xf>
    <xf numFmtId="0" fontId="19" fillId="35" borderId="78" xfId="0" applyFont="1" applyFill="1" applyBorder="1" applyAlignment="1">
      <alignment vertical="center" shrinkToFit="1"/>
    </xf>
    <xf numFmtId="0" fontId="19" fillId="35" borderId="60" xfId="0" applyFont="1" applyFill="1" applyBorder="1" applyAlignment="1">
      <alignment vertical="center" shrinkToFit="1"/>
    </xf>
    <xf numFmtId="0" fontId="6" fillId="0" borderId="0" xfId="0" applyFont="1" applyAlignment="1">
      <alignment horizontal="left" vertical="center"/>
    </xf>
    <xf numFmtId="0" fontId="30" fillId="0" borderId="59" xfId="0" applyFont="1" applyFill="1" applyBorder="1" applyAlignment="1">
      <alignment horizontal="center" vertical="center"/>
    </xf>
    <xf numFmtId="0" fontId="27" fillId="0" borderId="10" xfId="0" applyFont="1" applyFill="1" applyBorder="1" applyAlignment="1">
      <alignment horizontal="center" vertical="center"/>
    </xf>
    <xf numFmtId="20" fontId="19" fillId="35" borderId="70" xfId="0" applyNumberFormat="1" applyFont="1" applyFill="1" applyBorder="1" applyAlignment="1">
      <alignment horizontal="center" vertical="center" shrinkToFit="1"/>
    </xf>
    <xf numFmtId="20" fontId="6" fillId="35" borderId="52" xfId="0" applyNumberFormat="1" applyFont="1" applyFill="1" applyBorder="1" applyAlignment="1">
      <alignment horizontal="center" vertical="center"/>
    </xf>
    <xf numFmtId="0" fontId="7" fillId="35" borderId="25" xfId="0" applyFont="1" applyFill="1" applyBorder="1" applyAlignment="1">
      <alignment horizontal="center" vertical="center"/>
    </xf>
    <xf numFmtId="0" fontId="7" fillId="35" borderId="28" xfId="0" applyFont="1" applyFill="1" applyBorder="1" applyAlignment="1">
      <alignment horizontal="center" vertical="center"/>
    </xf>
    <xf numFmtId="0" fontId="6" fillId="0" borderId="79" xfId="0" applyFont="1" applyFill="1" applyBorder="1" applyAlignment="1">
      <alignment horizontal="center" vertical="center"/>
    </xf>
    <xf numFmtId="20" fontId="6" fillId="0" borderId="80" xfId="0" applyNumberFormat="1" applyFont="1" applyBorder="1" applyAlignment="1">
      <alignment horizontal="center" vertical="center"/>
    </xf>
    <xf numFmtId="0" fontId="6" fillId="0" borderId="81" xfId="0" applyFont="1" applyFill="1" applyBorder="1" applyAlignment="1">
      <alignment horizontal="center" vertical="center"/>
    </xf>
    <xf numFmtId="20" fontId="6" fillId="0" borderId="82" xfId="0" applyNumberFormat="1" applyFont="1" applyBorder="1" applyAlignment="1">
      <alignment horizontal="center" vertical="center"/>
    </xf>
    <xf numFmtId="0" fontId="3" fillId="0" borderId="0" xfId="0" applyFont="1" applyBorder="1" applyAlignment="1">
      <alignment horizontal="left" vertical="center"/>
    </xf>
    <xf numFmtId="0" fontId="6" fillId="0" borderId="75" xfId="0" applyFont="1" applyBorder="1" applyAlignment="1">
      <alignment horizontal="center" vertical="center"/>
    </xf>
    <xf numFmtId="0" fontId="7" fillId="0" borderId="83" xfId="0" applyFont="1" applyBorder="1" applyAlignment="1">
      <alignment vertical="center"/>
    </xf>
    <xf numFmtId="0" fontId="7" fillId="0" borderId="84" xfId="0" applyFont="1" applyBorder="1" applyAlignment="1">
      <alignment vertical="center"/>
    </xf>
    <xf numFmtId="0" fontId="7" fillId="0" borderId="85" xfId="0" applyFont="1" applyBorder="1" applyAlignment="1">
      <alignment vertical="center"/>
    </xf>
    <xf numFmtId="0" fontId="7" fillId="0" borderId="86" xfId="0" applyFont="1" applyBorder="1" applyAlignment="1">
      <alignment vertical="center"/>
    </xf>
    <xf numFmtId="0" fontId="7" fillId="0" borderId="87" xfId="0" applyFont="1" applyBorder="1" applyAlignment="1">
      <alignment vertical="center"/>
    </xf>
    <xf numFmtId="0" fontId="7" fillId="0" borderId="88" xfId="0" applyFont="1" applyBorder="1" applyAlignment="1">
      <alignment vertical="center"/>
    </xf>
    <xf numFmtId="0" fontId="22" fillId="0" borderId="84" xfId="0" applyFont="1" applyBorder="1" applyAlignment="1">
      <alignment vertical="center"/>
    </xf>
    <xf numFmtId="0" fontId="39" fillId="0" borderId="10" xfId="0" applyFont="1" applyBorder="1" applyAlignment="1">
      <alignment horizontal="center" vertical="center"/>
    </xf>
    <xf numFmtId="0" fontId="39" fillId="0" borderId="11" xfId="0" applyFont="1" applyBorder="1" applyAlignment="1">
      <alignment horizontal="center" vertical="center"/>
    </xf>
    <xf numFmtId="0" fontId="39" fillId="0" borderId="44" xfId="0" applyFont="1" applyBorder="1" applyAlignment="1">
      <alignment horizontal="center" vertical="center"/>
    </xf>
    <xf numFmtId="0" fontId="39" fillId="0" borderId="17" xfId="0" applyFont="1" applyBorder="1" applyAlignment="1">
      <alignment horizontal="center" vertical="center"/>
    </xf>
    <xf numFmtId="0" fontId="39" fillId="0" borderId="14" xfId="0" applyFont="1" applyBorder="1" applyAlignment="1">
      <alignment horizontal="center" vertical="center"/>
    </xf>
    <xf numFmtId="0" fontId="39" fillId="0" borderId="10" xfId="0" applyFont="1" applyBorder="1" applyAlignment="1">
      <alignment vertical="center"/>
    </xf>
    <xf numFmtId="0" fontId="39" fillId="0" borderId="17" xfId="0" applyFont="1" applyBorder="1" applyAlignment="1">
      <alignment vertical="center"/>
    </xf>
    <xf numFmtId="0" fontId="39" fillId="0" borderId="54" xfId="0" applyFont="1" applyBorder="1" applyAlignment="1">
      <alignment horizontal="center" vertical="center"/>
    </xf>
    <xf numFmtId="0" fontId="39" fillId="0" borderId="55" xfId="0" applyFont="1" applyBorder="1" applyAlignment="1">
      <alignment horizontal="center" vertical="center"/>
    </xf>
    <xf numFmtId="0" fontId="39" fillId="0" borderId="12" xfId="0" applyFont="1" applyBorder="1" applyAlignment="1">
      <alignment horizontal="center" vertical="center"/>
    </xf>
    <xf numFmtId="0" fontId="39" fillId="0" borderId="13" xfId="0" applyFont="1" applyBorder="1" applyAlignment="1">
      <alignment horizontal="center" vertical="center"/>
    </xf>
    <xf numFmtId="0" fontId="39" fillId="0" borderId="51" xfId="0" applyFont="1" applyBorder="1" applyAlignment="1">
      <alignment horizontal="center" vertical="center"/>
    </xf>
    <xf numFmtId="0" fontId="7" fillId="0" borderId="89" xfId="0" applyFont="1" applyBorder="1" applyAlignment="1">
      <alignment vertical="center"/>
    </xf>
    <xf numFmtId="0" fontId="7" fillId="0" borderId="90" xfId="0" applyFont="1" applyBorder="1" applyAlignment="1">
      <alignment vertical="center"/>
    </xf>
    <xf numFmtId="0" fontId="22" fillId="0" borderId="89" xfId="0" applyFont="1" applyBorder="1" applyAlignment="1">
      <alignment vertical="center"/>
    </xf>
    <xf numFmtId="0" fontId="7" fillId="0" borderId="91" xfId="0" applyFont="1" applyBorder="1" applyAlignment="1">
      <alignment vertical="center"/>
    </xf>
    <xf numFmtId="0" fontId="7" fillId="0" borderId="92" xfId="0" applyFont="1" applyBorder="1" applyAlignment="1">
      <alignment vertical="center"/>
    </xf>
    <xf numFmtId="0" fontId="7" fillId="0" borderId="93" xfId="0" applyFont="1" applyBorder="1" applyAlignment="1">
      <alignment vertical="center"/>
    </xf>
    <xf numFmtId="0" fontId="7" fillId="0" borderId="94" xfId="0" applyFont="1" applyBorder="1" applyAlignment="1">
      <alignment vertical="center"/>
    </xf>
    <xf numFmtId="0" fontId="3" fillId="0" borderId="0" xfId="0" applyFont="1" applyAlignment="1">
      <alignment vertical="center"/>
    </xf>
    <xf numFmtId="0" fontId="3" fillId="0" borderId="58" xfId="0" applyFont="1" applyBorder="1" applyAlignment="1">
      <alignment vertical="center"/>
    </xf>
    <xf numFmtId="0" fontId="3" fillId="0" borderId="14" xfId="0" applyFont="1" applyBorder="1" applyAlignment="1">
      <alignment vertical="center"/>
    </xf>
    <xf numFmtId="0" fontId="3" fillId="0" borderId="57" xfId="0" applyFont="1" applyBorder="1" applyAlignment="1">
      <alignment vertical="center"/>
    </xf>
    <xf numFmtId="0" fontId="3" fillId="0" borderId="16" xfId="0" applyFont="1" applyBorder="1" applyAlignment="1">
      <alignment vertical="center"/>
    </xf>
    <xf numFmtId="0" fontId="3" fillId="0" borderId="0" xfId="0" applyFont="1" applyBorder="1" applyAlignment="1">
      <alignment vertical="center"/>
    </xf>
    <xf numFmtId="0" fontId="3" fillId="0" borderId="47" xfId="0" applyFont="1" applyBorder="1" applyAlignment="1">
      <alignment vertical="center"/>
    </xf>
    <xf numFmtId="0" fontId="3" fillId="0" borderId="33" xfId="0" applyFont="1" applyBorder="1" applyAlignment="1">
      <alignment vertical="center"/>
    </xf>
    <xf numFmtId="0" fontId="3" fillId="0" borderId="59" xfId="0" applyFont="1" applyBorder="1" applyAlignment="1">
      <alignment vertical="center"/>
    </xf>
    <xf numFmtId="0" fontId="3" fillId="0" borderId="38" xfId="0" applyFont="1" applyBorder="1" applyAlignment="1">
      <alignment vertical="center"/>
    </xf>
    <xf numFmtId="0" fontId="3" fillId="0" borderId="40" xfId="0" applyFont="1" applyBorder="1" applyAlignment="1">
      <alignment vertical="center"/>
    </xf>
    <xf numFmtId="0" fontId="39" fillId="0" borderId="0" xfId="0" applyFont="1" applyBorder="1" applyAlignment="1">
      <alignment horizontal="center" vertical="center"/>
    </xf>
    <xf numFmtId="0" fontId="22" fillId="0" borderId="10" xfId="0" applyFont="1" applyBorder="1" applyAlignment="1">
      <alignment horizontal="center" vertical="center"/>
    </xf>
    <xf numFmtId="0" fontId="22" fillId="0" borderId="11" xfId="0" applyFont="1" applyBorder="1" applyAlignment="1">
      <alignment horizontal="center" vertical="center"/>
    </xf>
    <xf numFmtId="0" fontId="22" fillId="0" borderId="44" xfId="0" applyFont="1" applyBorder="1" applyAlignment="1">
      <alignment horizontal="center" vertical="center"/>
    </xf>
    <xf numFmtId="0" fontId="22" fillId="0" borderId="17" xfId="0" applyFont="1" applyBorder="1" applyAlignment="1">
      <alignment horizontal="center" vertical="center"/>
    </xf>
    <xf numFmtId="0" fontId="22" fillId="0" borderId="14" xfId="0" applyFont="1" applyBorder="1" applyAlignment="1">
      <alignment horizontal="center" vertical="center"/>
    </xf>
    <xf numFmtId="0" fontId="22" fillId="0" borderId="53" xfId="0" applyFont="1" applyBorder="1" applyAlignment="1">
      <alignment horizontal="center" vertical="center"/>
    </xf>
    <xf numFmtId="0" fontId="22" fillId="0" borderId="54" xfId="0" applyFont="1" applyBorder="1" applyAlignment="1">
      <alignment horizontal="center" vertical="center"/>
    </xf>
    <xf numFmtId="0" fontId="22" fillId="0" borderId="55" xfId="0" applyFont="1" applyBorder="1" applyAlignment="1">
      <alignment horizontal="center" vertical="center"/>
    </xf>
    <xf numFmtId="0" fontId="22" fillId="0" borderId="56" xfId="0" applyFont="1" applyBorder="1" applyAlignment="1">
      <alignment horizontal="center" vertical="center"/>
    </xf>
    <xf numFmtId="0" fontId="0" fillId="0" borderId="18" xfId="0" applyFont="1" applyBorder="1" applyAlignment="1">
      <alignment horizontal="left" vertical="center"/>
    </xf>
    <xf numFmtId="0" fontId="0" fillId="0" borderId="11" xfId="0" applyFont="1" applyBorder="1" applyAlignment="1">
      <alignment horizontal="left" vertical="center"/>
    </xf>
    <xf numFmtId="0" fontId="0" fillId="0" borderId="17" xfId="0" applyFont="1" applyBorder="1" applyAlignment="1">
      <alignment horizontal="left" vertical="center"/>
    </xf>
    <xf numFmtId="0" fontId="0" fillId="0" borderId="73"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18" xfId="0" applyFont="1" applyFill="1" applyBorder="1" applyAlignment="1">
      <alignment horizontal="left" vertical="center"/>
    </xf>
    <xf numFmtId="0" fontId="0" fillId="0" borderId="11" xfId="0" applyFont="1" applyFill="1" applyBorder="1" applyAlignment="1">
      <alignment horizontal="left" vertical="center"/>
    </xf>
    <xf numFmtId="0" fontId="0" fillId="0" borderId="17" xfId="0" applyFont="1" applyFill="1" applyBorder="1" applyAlignment="1">
      <alignment horizontal="left" vertical="center"/>
    </xf>
    <xf numFmtId="0" fontId="26" fillId="0" borderId="0" xfId="0" applyFont="1" applyBorder="1" applyAlignment="1">
      <alignment horizontal="center" vertical="center"/>
    </xf>
    <xf numFmtId="0" fontId="28" fillId="0" borderId="95" xfId="0" applyFont="1" applyBorder="1" applyAlignment="1">
      <alignment horizontal="center" vertical="center"/>
    </xf>
    <xf numFmtId="0" fontId="28" fillId="0" borderId="32" xfId="0" applyFont="1" applyBorder="1" applyAlignment="1">
      <alignment horizontal="center" vertical="center"/>
    </xf>
    <xf numFmtId="0" fontId="28" fillId="0" borderId="96" xfId="0" applyFont="1" applyBorder="1" applyAlignment="1">
      <alignment horizontal="center" vertical="center"/>
    </xf>
    <xf numFmtId="6" fontId="0" fillId="0" borderId="15" xfId="58" applyFont="1" applyBorder="1" applyAlignment="1">
      <alignment horizontal="left" vertical="center"/>
    </xf>
    <xf numFmtId="6" fontId="0" fillId="0" borderId="97" xfId="58" applyFont="1" applyBorder="1" applyAlignment="1">
      <alignment horizontal="left" vertical="center"/>
    </xf>
    <xf numFmtId="6" fontId="0" fillId="0" borderId="98" xfId="58" applyFont="1" applyBorder="1" applyAlignment="1">
      <alignment horizontal="left" vertical="center"/>
    </xf>
    <xf numFmtId="0" fontId="0" fillId="0" borderId="19" xfId="0" applyFont="1" applyBorder="1" applyAlignment="1">
      <alignment horizontal="left" vertical="center"/>
    </xf>
    <xf numFmtId="0" fontId="0" fillId="0" borderId="13" xfId="0" applyFont="1" applyBorder="1" applyAlignment="1">
      <alignment horizontal="left" vertical="center"/>
    </xf>
    <xf numFmtId="0" fontId="0" fillId="0" borderId="99" xfId="0" applyFont="1" applyBorder="1" applyAlignment="1">
      <alignment horizontal="left" vertical="center"/>
    </xf>
    <xf numFmtId="0" fontId="0" fillId="0" borderId="73" xfId="0" applyFont="1" applyBorder="1" applyAlignment="1">
      <alignment horizontal="center" vertical="center"/>
    </xf>
    <xf numFmtId="0" fontId="0" fillId="0" borderId="39" xfId="0" applyFont="1" applyBorder="1" applyAlignment="1">
      <alignment horizontal="center" vertical="center"/>
    </xf>
    <xf numFmtId="0" fontId="4" fillId="35" borderId="53" xfId="0" applyFont="1" applyFill="1" applyBorder="1" applyAlignment="1">
      <alignment horizontal="center" vertical="center" shrinkToFit="1"/>
    </xf>
    <xf numFmtId="0" fontId="4" fillId="35" borderId="61" xfId="0" applyFont="1" applyFill="1" applyBorder="1" applyAlignment="1">
      <alignment horizontal="center" vertical="center" shrinkToFit="1"/>
    </xf>
    <xf numFmtId="0" fontId="4" fillId="0" borderId="53" xfId="0" applyFont="1" applyFill="1" applyBorder="1" applyAlignment="1">
      <alignment horizontal="center" vertical="center" shrinkToFit="1"/>
    </xf>
    <xf numFmtId="0" fontId="4" fillId="0" borderId="61" xfId="0" applyFont="1" applyFill="1" applyBorder="1" applyAlignment="1">
      <alignment horizontal="center" vertical="center" shrinkToFit="1"/>
    </xf>
    <xf numFmtId="0" fontId="19" fillId="35" borderId="78" xfId="0" applyFont="1" applyFill="1" applyBorder="1" applyAlignment="1">
      <alignment horizontal="center" vertical="center" shrinkToFit="1"/>
    </xf>
    <xf numFmtId="0" fontId="19" fillId="35" borderId="60" xfId="0" applyFont="1" applyFill="1" applyBorder="1" applyAlignment="1">
      <alignment horizontal="center" vertical="center" shrinkToFit="1"/>
    </xf>
    <xf numFmtId="0" fontId="19" fillId="35" borderId="71" xfId="0" applyFont="1" applyFill="1" applyBorder="1" applyAlignment="1">
      <alignment horizontal="center" vertical="center" shrinkToFit="1"/>
    </xf>
    <xf numFmtId="0" fontId="4" fillId="35" borderId="72" xfId="0" applyFont="1" applyFill="1" applyBorder="1" applyAlignment="1">
      <alignment horizontal="center" vertical="center" shrinkToFit="1"/>
    </xf>
    <xf numFmtId="0" fontId="35" fillId="0" borderId="78" xfId="0" applyFont="1" applyFill="1" applyBorder="1" applyAlignment="1">
      <alignment horizontal="center" vertical="center" shrinkToFit="1"/>
    </xf>
    <xf numFmtId="0" fontId="35" fillId="0" borderId="60" xfId="0" applyFont="1" applyFill="1" applyBorder="1" applyAlignment="1">
      <alignment horizontal="center" vertical="center" shrinkToFit="1"/>
    </xf>
    <xf numFmtId="0" fontId="35" fillId="35" borderId="78" xfId="0" applyFont="1" applyFill="1" applyBorder="1" applyAlignment="1">
      <alignment horizontal="center" vertical="center" shrinkToFit="1"/>
    </xf>
    <xf numFmtId="0" fontId="35" fillId="35" borderId="60" xfId="0" applyFont="1" applyFill="1" applyBorder="1" applyAlignment="1">
      <alignment horizontal="center" vertical="center" shrinkToFit="1"/>
    </xf>
    <xf numFmtId="0" fontId="35" fillId="18" borderId="78" xfId="0" applyFont="1" applyFill="1" applyBorder="1" applyAlignment="1">
      <alignment horizontal="center" vertical="center" shrinkToFit="1"/>
    </xf>
    <xf numFmtId="0" fontId="35" fillId="18" borderId="60" xfId="0" applyFont="1" applyFill="1" applyBorder="1" applyAlignment="1">
      <alignment horizontal="center" vertical="center" shrinkToFit="1"/>
    </xf>
    <xf numFmtId="20" fontId="19" fillId="0" borderId="100" xfId="0" applyNumberFormat="1" applyFont="1" applyFill="1" applyBorder="1" applyAlignment="1">
      <alignment horizontal="center" vertical="center" shrinkToFit="1"/>
    </xf>
    <xf numFmtId="20" fontId="19" fillId="0" borderId="101" xfId="0" applyNumberFormat="1" applyFont="1" applyFill="1" applyBorder="1" applyAlignment="1">
      <alignment horizontal="center" vertical="center" shrinkToFit="1"/>
    </xf>
    <xf numFmtId="20" fontId="19" fillId="0" borderId="102" xfId="0" applyNumberFormat="1" applyFont="1" applyFill="1" applyBorder="1" applyAlignment="1">
      <alignment horizontal="center" vertical="center" shrinkToFit="1"/>
    </xf>
    <xf numFmtId="20" fontId="19" fillId="0" borderId="103" xfId="0" applyNumberFormat="1" applyFont="1" applyFill="1" applyBorder="1" applyAlignment="1">
      <alignment horizontal="center" vertical="center" shrinkToFit="1"/>
    </xf>
    <xf numFmtId="20" fontId="19" fillId="0" borderId="104" xfId="0" applyNumberFormat="1" applyFont="1" applyFill="1" applyBorder="1" applyAlignment="1">
      <alignment horizontal="center" vertical="center" shrinkToFit="1"/>
    </xf>
    <xf numFmtId="20" fontId="19" fillId="0" borderId="105" xfId="0" applyNumberFormat="1" applyFont="1" applyFill="1" applyBorder="1" applyAlignment="1">
      <alignment horizontal="center" vertical="center" shrinkToFit="1"/>
    </xf>
    <xf numFmtId="0" fontId="19" fillId="0" borderId="100" xfId="0" applyFont="1" applyFill="1" applyBorder="1" applyAlignment="1">
      <alignment horizontal="center" vertical="center" shrinkToFit="1"/>
    </xf>
    <xf numFmtId="0" fontId="19" fillId="0" borderId="102" xfId="0" applyFont="1" applyFill="1" applyBorder="1" applyAlignment="1">
      <alignment horizontal="center" vertical="center" shrinkToFit="1"/>
    </xf>
    <xf numFmtId="0" fontId="19" fillId="0" borderId="103" xfId="0" applyFont="1" applyFill="1" applyBorder="1" applyAlignment="1">
      <alignment horizontal="center" vertical="center" shrinkToFit="1"/>
    </xf>
    <xf numFmtId="0" fontId="19" fillId="0" borderId="105" xfId="0" applyFont="1" applyFill="1" applyBorder="1" applyAlignment="1">
      <alignment horizontal="center" vertical="center" shrinkToFit="1"/>
    </xf>
    <xf numFmtId="0" fontId="19" fillId="0" borderId="78" xfId="0" applyFont="1" applyFill="1" applyBorder="1" applyAlignment="1">
      <alignment horizontal="center" vertical="center" shrinkToFit="1"/>
    </xf>
    <xf numFmtId="0" fontId="19" fillId="0" borderId="60" xfId="0" applyFont="1" applyFill="1" applyBorder="1" applyAlignment="1">
      <alignment horizontal="center" vertical="center" shrinkToFit="1"/>
    </xf>
    <xf numFmtId="0" fontId="19" fillId="35" borderId="60" xfId="0" applyFont="1" applyFill="1" applyBorder="1" applyAlignment="1">
      <alignment horizontal="center" vertical="center" shrinkToFit="1"/>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44" xfId="0" applyFont="1" applyFill="1" applyBorder="1" applyAlignment="1">
      <alignment horizontal="center" vertical="center"/>
    </xf>
    <xf numFmtId="0" fontId="3" fillId="35" borderId="10" xfId="0" applyFont="1" applyFill="1" applyBorder="1" applyAlignment="1">
      <alignment horizontal="center" vertical="center"/>
    </xf>
    <xf numFmtId="0" fontId="3" fillId="35" borderId="11" xfId="0" applyFont="1" applyFill="1" applyBorder="1" applyAlignment="1">
      <alignment horizontal="center" vertical="center"/>
    </xf>
    <xf numFmtId="0" fontId="3" fillId="35" borderId="44" xfId="0" applyFont="1" applyFill="1" applyBorder="1" applyAlignment="1">
      <alignment horizontal="center" vertical="center"/>
    </xf>
    <xf numFmtId="0" fontId="2" fillId="0" borderId="0" xfId="0" applyFont="1" applyAlignment="1">
      <alignment horizontal="center" vertical="center"/>
    </xf>
    <xf numFmtId="0" fontId="35" fillId="0" borderId="29" xfId="0" applyFont="1" applyFill="1" applyBorder="1" applyAlignment="1">
      <alignment horizontal="center" vertical="center" shrinkToFit="1"/>
    </xf>
    <xf numFmtId="0" fontId="4" fillId="0" borderId="106" xfId="0" applyFont="1" applyFill="1" applyBorder="1" applyAlignment="1">
      <alignment horizontal="center" vertical="center" shrinkToFit="1"/>
    </xf>
    <xf numFmtId="0" fontId="3" fillId="0" borderId="95" xfId="0" applyFont="1" applyBorder="1" applyAlignment="1">
      <alignment horizontal="center" vertical="center"/>
    </xf>
    <xf numFmtId="0" fontId="3" fillId="0" borderId="96" xfId="0" applyFont="1" applyBorder="1" applyAlignment="1">
      <alignment horizontal="center" vertical="center"/>
    </xf>
    <xf numFmtId="0" fontId="3" fillId="0" borderId="32" xfId="0" applyFont="1" applyBorder="1" applyAlignment="1">
      <alignment horizontal="center" vertical="center"/>
    </xf>
    <xf numFmtId="0" fontId="35" fillId="35" borderId="29" xfId="0" applyFont="1" applyFill="1" applyBorder="1" applyAlignment="1">
      <alignment horizontal="center" vertical="center" shrinkToFit="1"/>
    </xf>
    <xf numFmtId="0" fontId="6" fillId="0" borderId="0" xfId="0" applyFont="1" applyAlignment="1">
      <alignment horizontal="left" vertical="center"/>
    </xf>
    <xf numFmtId="20" fontId="6" fillId="0" borderId="0" xfId="0" applyNumberFormat="1" applyFont="1" applyBorder="1" applyAlignment="1">
      <alignment horizontal="left" vertic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44" xfId="0" applyFont="1" applyFill="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44" xfId="0" applyFont="1" applyBorder="1" applyAlignment="1">
      <alignment horizontal="center" vertical="center"/>
    </xf>
    <xf numFmtId="0" fontId="3" fillId="0" borderId="33" xfId="0" applyFont="1" applyBorder="1" applyAlignment="1">
      <alignment horizontal="center" vertical="center"/>
    </xf>
    <xf numFmtId="0" fontId="8" fillId="4" borderId="0" xfId="0" applyFont="1" applyFill="1" applyAlignment="1">
      <alignment horizontal="center" vertical="center"/>
    </xf>
    <xf numFmtId="0" fontId="10" fillId="32" borderId="0" xfId="0" applyFont="1" applyFill="1" applyAlignment="1">
      <alignment horizontal="center" vertical="center"/>
    </xf>
    <xf numFmtId="0" fontId="9" fillId="3" borderId="0" xfId="0" applyFont="1" applyFill="1" applyAlignment="1">
      <alignment horizontal="left" vertical="center"/>
    </xf>
    <xf numFmtId="0" fontId="3" fillId="0" borderId="55" xfId="0" applyFont="1" applyBorder="1" applyAlignment="1">
      <alignment horizontal="center" vertical="center"/>
    </xf>
    <xf numFmtId="0" fontId="7" fillId="0" borderId="97" xfId="0" applyFont="1" applyBorder="1" applyAlignment="1">
      <alignment horizontal="center" vertical="center"/>
    </xf>
    <xf numFmtId="0" fontId="7" fillId="0" borderId="98" xfId="0" applyFont="1" applyBorder="1" applyAlignment="1">
      <alignment horizontal="center" vertical="center"/>
    </xf>
    <xf numFmtId="0" fontId="14" fillId="0" borderId="104" xfId="0" applyFont="1" applyBorder="1" applyAlignment="1">
      <alignment horizontal="center" vertical="center"/>
    </xf>
    <xf numFmtId="0" fontId="14" fillId="0" borderId="105" xfId="0" applyFont="1" applyBorder="1" applyAlignment="1">
      <alignment horizontal="center" vertical="center"/>
    </xf>
    <xf numFmtId="0" fontId="14" fillId="0" borderId="107" xfId="0" applyFont="1" applyBorder="1" applyAlignment="1">
      <alignment horizontal="center" vertical="center"/>
    </xf>
    <xf numFmtId="0" fontId="14" fillId="0" borderId="108" xfId="0" applyFont="1" applyBorder="1" applyAlignment="1">
      <alignment horizontal="center" vertical="center"/>
    </xf>
    <xf numFmtId="0" fontId="14" fillId="0" borderId="109" xfId="0" applyFont="1" applyBorder="1" applyAlignment="1">
      <alignment horizontal="center" vertical="center"/>
    </xf>
    <xf numFmtId="0" fontId="7" fillId="0" borderId="30" xfId="0" applyFont="1" applyBorder="1" applyAlignment="1">
      <alignment horizontal="right" vertical="center"/>
    </xf>
    <xf numFmtId="0" fontId="7" fillId="0" borderId="0" xfId="0" applyFont="1" applyAlignment="1">
      <alignment horizontal="right" vertical="center"/>
    </xf>
    <xf numFmtId="0" fontId="14" fillId="0" borderId="110" xfId="0" applyFont="1" applyBorder="1" applyAlignment="1">
      <alignment horizontal="center" vertical="center"/>
    </xf>
    <xf numFmtId="0" fontId="14" fillId="0" borderId="111" xfId="0" applyFont="1" applyBorder="1" applyAlignment="1">
      <alignment horizontal="center" vertical="center"/>
    </xf>
    <xf numFmtId="0" fontId="7" fillId="0" borderId="112" xfId="0" applyFont="1" applyBorder="1" applyAlignment="1">
      <alignment horizontal="center" vertical="center"/>
    </xf>
    <xf numFmtId="0" fontId="14" fillId="0" borderId="113"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106" xfId="0" applyFont="1" applyBorder="1" applyAlignment="1">
      <alignment horizontal="center" vertical="center"/>
    </xf>
    <xf numFmtId="0" fontId="2" fillId="0" borderId="71" xfId="0" applyFont="1" applyBorder="1" applyAlignment="1">
      <alignment horizontal="center" vertical="center"/>
    </xf>
    <xf numFmtId="0" fontId="2" fillId="0" borderId="55" xfId="0" applyFont="1" applyBorder="1" applyAlignment="1">
      <alignment horizontal="center" vertical="center"/>
    </xf>
    <xf numFmtId="0" fontId="2" fillId="0" borderId="72" xfId="0" applyFont="1" applyBorder="1" applyAlignment="1">
      <alignment horizontal="center" vertical="center"/>
    </xf>
    <xf numFmtId="0" fontId="7" fillId="0" borderId="114" xfId="0" applyFont="1" applyBorder="1" applyAlignment="1">
      <alignment horizontal="center" vertical="center"/>
    </xf>
    <xf numFmtId="0" fontId="14" fillId="0" borderId="30" xfId="0" applyFont="1" applyBorder="1" applyAlignment="1">
      <alignment horizontal="left" vertical="center"/>
    </xf>
    <xf numFmtId="0" fontId="14" fillId="0" borderId="0" xfId="0" applyFont="1" applyBorder="1" applyAlignment="1">
      <alignment horizontal="left" vertical="center"/>
    </xf>
    <xf numFmtId="0" fontId="4" fillId="0" borderId="73" xfId="0" applyFont="1" applyFill="1" applyBorder="1" applyAlignment="1">
      <alignment horizontal="center" vertical="center"/>
    </xf>
    <xf numFmtId="0" fontId="4" fillId="0" borderId="52" xfId="0" applyFont="1" applyFill="1" applyBorder="1" applyAlignment="1">
      <alignment horizontal="center" vertical="center"/>
    </xf>
    <xf numFmtId="0" fontId="6" fillId="0" borderId="95" xfId="0" applyFont="1" applyBorder="1" applyAlignment="1">
      <alignment horizontal="center" vertical="center"/>
    </xf>
    <xf numFmtId="0" fontId="6" fillId="0" borderId="32" xfId="0" applyFont="1" applyBorder="1" applyAlignment="1">
      <alignment horizontal="center" vertical="center"/>
    </xf>
    <xf numFmtId="0" fontId="6" fillId="0" borderId="96" xfId="0" applyFont="1" applyBorder="1" applyAlignment="1">
      <alignment horizontal="center" vertical="center"/>
    </xf>
    <xf numFmtId="0" fontId="4" fillId="0" borderId="46" xfId="0" applyFont="1" applyFill="1" applyBorder="1" applyAlignment="1">
      <alignment horizontal="center" vertical="center"/>
    </xf>
    <xf numFmtId="20" fontId="3" fillId="0" borderId="95" xfId="0" applyNumberFormat="1" applyFont="1" applyBorder="1" applyAlignment="1">
      <alignment horizontal="center" vertical="center"/>
    </xf>
    <xf numFmtId="20" fontId="3" fillId="0" borderId="32" xfId="0" applyNumberFormat="1" applyFont="1" applyBorder="1" applyAlignment="1">
      <alignment horizontal="center" vertical="center"/>
    </xf>
    <xf numFmtId="20" fontId="3" fillId="0" borderId="96" xfId="0" applyNumberFormat="1" applyFont="1" applyBorder="1" applyAlignment="1">
      <alignment horizontal="center" vertical="center"/>
    </xf>
    <xf numFmtId="0" fontId="4" fillId="0" borderId="39" xfId="0" applyFont="1" applyFill="1" applyBorder="1" applyAlignment="1">
      <alignment horizontal="center" vertical="center"/>
    </xf>
    <xf numFmtId="0" fontId="4" fillId="0" borderId="77" xfId="0" applyFont="1" applyFill="1" applyBorder="1" applyAlignment="1">
      <alignment horizontal="center" vertical="center"/>
    </xf>
    <xf numFmtId="0" fontId="3" fillId="0" borderId="30" xfId="0" applyFont="1" applyBorder="1" applyAlignment="1">
      <alignment horizontal="center" vertical="center"/>
    </xf>
    <xf numFmtId="0" fontId="7" fillId="0" borderId="110" xfId="0" applyFont="1" applyBorder="1" applyAlignment="1">
      <alignment horizontal="center" vertical="center"/>
    </xf>
    <xf numFmtId="0" fontId="7" fillId="0" borderId="111" xfId="0" applyFont="1" applyBorder="1" applyAlignment="1">
      <alignment horizontal="center" vertical="center"/>
    </xf>
    <xf numFmtId="0" fontId="7" fillId="0" borderId="107" xfId="0" applyFont="1" applyBorder="1" applyAlignment="1">
      <alignment horizontal="center" vertical="center"/>
    </xf>
    <xf numFmtId="0" fontId="7" fillId="0" borderId="108" xfId="0" applyFont="1" applyBorder="1" applyAlignment="1">
      <alignment horizontal="center" vertical="center"/>
    </xf>
    <xf numFmtId="0" fontId="7" fillId="0" borderId="109" xfId="0" applyFont="1" applyBorder="1" applyAlignment="1">
      <alignment horizontal="center" vertical="center"/>
    </xf>
    <xf numFmtId="0" fontId="7" fillId="37" borderId="38" xfId="0" applyFont="1" applyFill="1" applyBorder="1" applyAlignment="1">
      <alignment horizontal="center" vertical="center"/>
    </xf>
    <xf numFmtId="0" fontId="7" fillId="0" borderId="0" xfId="0" applyFont="1" applyBorder="1" applyAlignment="1">
      <alignment horizontal="center" vertical="center"/>
    </xf>
    <xf numFmtId="0" fontId="7" fillId="18" borderId="38" xfId="0" applyFont="1" applyFill="1" applyBorder="1" applyAlignment="1">
      <alignment horizontal="center" vertical="center"/>
    </xf>
    <xf numFmtId="0" fontId="7" fillId="0" borderId="94" xfId="0" applyFont="1" applyBorder="1" applyAlignment="1">
      <alignment horizontal="left" vertical="center"/>
    </xf>
    <xf numFmtId="0" fontId="7" fillId="0" borderId="115" xfId="0" applyFont="1" applyBorder="1" applyAlignment="1">
      <alignment horizontal="left" vertical="center"/>
    </xf>
    <xf numFmtId="0" fontId="7" fillId="0" borderId="14" xfId="0" applyFont="1" applyBorder="1" applyAlignment="1">
      <alignment horizontal="right" vertical="center"/>
    </xf>
    <xf numFmtId="0" fontId="7" fillId="0" borderId="86" xfId="0" applyFont="1" applyBorder="1" applyAlignment="1">
      <alignment horizontal="right" vertical="center"/>
    </xf>
    <xf numFmtId="0" fontId="7" fillId="0" borderId="83" xfId="0" applyFont="1" applyBorder="1" applyAlignment="1">
      <alignment horizontal="left" vertical="center"/>
    </xf>
    <xf numFmtId="0" fontId="7" fillId="0" borderId="14" xfId="0" applyFont="1" applyBorder="1" applyAlignment="1">
      <alignment horizontal="left" vertical="center"/>
    </xf>
    <xf numFmtId="0" fontId="7" fillId="0" borderId="115" xfId="0" applyFont="1" applyBorder="1" applyAlignment="1">
      <alignment horizontal="right" vertical="center"/>
    </xf>
    <xf numFmtId="0" fontId="7" fillId="0" borderId="116" xfId="0" applyFont="1" applyBorder="1" applyAlignment="1">
      <alignment horizontal="right" vertical="center"/>
    </xf>
    <xf numFmtId="0" fontId="7" fillId="18" borderId="55" xfId="0" applyFont="1" applyFill="1" applyBorder="1" applyAlignment="1">
      <alignment horizontal="center" vertical="center"/>
    </xf>
    <xf numFmtId="0" fontId="7" fillId="0" borderId="14" xfId="0" applyFont="1" applyBorder="1" applyAlignment="1">
      <alignment horizontal="center" vertical="center"/>
    </xf>
    <xf numFmtId="0" fontId="7" fillId="0" borderId="57" xfId="0" applyFont="1" applyBorder="1" applyAlignment="1">
      <alignment horizontal="center" vertical="center"/>
    </xf>
    <xf numFmtId="0" fontId="7" fillId="0" borderId="58"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00" xfId="0" applyFont="1" applyBorder="1" applyAlignment="1">
      <alignment horizontal="center" vertical="center"/>
    </xf>
    <xf numFmtId="0" fontId="7" fillId="0" borderId="101" xfId="0" applyFont="1" applyBorder="1" applyAlignment="1">
      <alignment horizontal="center" vertical="center"/>
    </xf>
    <xf numFmtId="0" fontId="7" fillId="0" borderId="102" xfId="0" applyFont="1" applyBorder="1" applyAlignment="1">
      <alignment horizontal="center" vertical="center"/>
    </xf>
    <xf numFmtId="0" fontId="7" fillId="0" borderId="103" xfId="0" applyFont="1" applyBorder="1" applyAlignment="1">
      <alignment horizontal="center" vertical="center"/>
    </xf>
    <xf numFmtId="0" fontId="7" fillId="0" borderId="104" xfId="0" applyFont="1" applyBorder="1" applyAlignment="1">
      <alignment horizontal="center" vertical="center"/>
    </xf>
    <xf numFmtId="0" fontId="7" fillId="0" borderId="105" xfId="0" applyFont="1" applyBorder="1" applyAlignment="1">
      <alignment horizontal="center" vertical="center"/>
    </xf>
    <xf numFmtId="0" fontId="7" fillId="0" borderId="64" xfId="0" applyFont="1" applyBorder="1" applyAlignment="1">
      <alignment horizontal="center" vertical="center"/>
    </xf>
    <xf numFmtId="0" fontId="7" fillId="0" borderId="65" xfId="0" applyFont="1" applyBorder="1" applyAlignment="1">
      <alignment horizontal="center" vertical="center"/>
    </xf>
    <xf numFmtId="0" fontId="7" fillId="37" borderId="64" xfId="0" applyFont="1" applyFill="1" applyBorder="1" applyAlignment="1">
      <alignment horizontal="center" vertical="center"/>
    </xf>
    <xf numFmtId="0" fontId="7" fillId="0" borderId="44" xfId="0" applyFont="1" applyBorder="1" applyAlignment="1">
      <alignment horizontal="center" vertical="center"/>
    </xf>
    <xf numFmtId="0" fontId="7" fillId="0" borderId="14" xfId="0" applyFont="1" applyBorder="1" applyAlignment="1">
      <alignment horizontal="right" vertical="top"/>
    </xf>
    <xf numFmtId="0" fontId="7" fillId="0" borderId="57" xfId="0" applyFont="1" applyBorder="1" applyAlignment="1">
      <alignment horizontal="right" vertical="top"/>
    </xf>
    <xf numFmtId="0" fontId="7" fillId="0" borderId="14" xfId="0" applyFont="1" applyBorder="1" applyAlignment="1">
      <alignment horizontal="left" vertical="top"/>
    </xf>
    <xf numFmtId="0" fontId="7" fillId="18" borderId="30" xfId="0" applyFont="1" applyFill="1" applyBorder="1" applyAlignment="1">
      <alignment horizontal="center" vertical="center"/>
    </xf>
    <xf numFmtId="0" fontId="7" fillId="18" borderId="106" xfId="0" applyFont="1" applyFill="1" applyBorder="1" applyAlignment="1">
      <alignment horizontal="center" vertical="center"/>
    </xf>
    <xf numFmtId="0" fontId="7" fillId="18" borderId="78" xfId="0" applyFont="1" applyFill="1" applyBorder="1" applyAlignment="1">
      <alignment horizontal="center" vertical="center"/>
    </xf>
    <xf numFmtId="0" fontId="7" fillId="18" borderId="14" xfId="0" applyFont="1" applyFill="1" applyBorder="1" applyAlignment="1">
      <alignment horizontal="center" vertical="center"/>
    </xf>
    <xf numFmtId="0" fontId="7" fillId="18" borderId="53" xfId="0" applyFont="1" applyFill="1" applyBorder="1" applyAlignment="1">
      <alignment horizontal="center" vertical="center"/>
    </xf>
    <xf numFmtId="0" fontId="7" fillId="18" borderId="60" xfId="0" applyFont="1" applyFill="1" applyBorder="1" applyAlignment="1">
      <alignment horizontal="center" vertical="center"/>
    </xf>
    <xf numFmtId="0" fontId="7" fillId="18" borderId="61" xfId="0" applyFont="1" applyFill="1" applyBorder="1" applyAlignment="1">
      <alignment horizontal="center" vertical="center"/>
    </xf>
    <xf numFmtId="0" fontId="7" fillId="0" borderId="59" xfId="0" applyFont="1" applyBorder="1" applyAlignment="1">
      <alignment horizontal="left" vertical="center"/>
    </xf>
    <xf numFmtId="0" fontId="7" fillId="0" borderId="38" xfId="0" applyFont="1" applyBorder="1" applyAlignment="1">
      <alignment horizontal="left" vertical="center"/>
    </xf>
    <xf numFmtId="0" fontId="7" fillId="0" borderId="38" xfId="0" applyFont="1" applyBorder="1" applyAlignment="1">
      <alignment horizontal="center" vertical="center"/>
    </xf>
    <xf numFmtId="0" fontId="7" fillId="18" borderId="64" xfId="0" applyFont="1" applyFill="1" applyBorder="1" applyAlignment="1">
      <alignment horizontal="center" vertical="center"/>
    </xf>
    <xf numFmtId="0" fontId="7" fillId="18" borderId="65" xfId="0" applyFont="1" applyFill="1" applyBorder="1" applyAlignment="1">
      <alignment horizontal="center" vertical="center"/>
    </xf>
    <xf numFmtId="0" fontId="7" fillId="0" borderId="38" xfId="0" applyFont="1" applyBorder="1" applyAlignment="1">
      <alignment horizontal="right" vertical="center"/>
    </xf>
    <xf numFmtId="0" fontId="7" fillId="0" borderId="40" xfId="0" applyFont="1" applyBorder="1" applyAlignment="1">
      <alignment horizontal="right" vertical="center"/>
    </xf>
    <xf numFmtId="0" fontId="7" fillId="37" borderId="78" xfId="0" applyFont="1" applyFill="1" applyBorder="1" applyAlignment="1">
      <alignment horizontal="center" vertical="center"/>
    </xf>
    <xf numFmtId="0" fontId="7" fillId="37" borderId="14" xfId="0" applyFont="1" applyFill="1" applyBorder="1" applyAlignment="1">
      <alignment horizontal="center" vertical="center"/>
    </xf>
    <xf numFmtId="0" fontId="7" fillId="37" borderId="53" xfId="0" applyFont="1" applyFill="1" applyBorder="1" applyAlignment="1">
      <alignment horizontal="center" vertical="center"/>
    </xf>
    <xf numFmtId="0" fontId="7" fillId="37" borderId="71" xfId="0" applyFont="1" applyFill="1" applyBorder="1" applyAlignment="1">
      <alignment horizontal="center" vertical="center"/>
    </xf>
    <xf numFmtId="0" fontId="7" fillId="37" borderId="55" xfId="0" applyFont="1" applyFill="1" applyBorder="1" applyAlignment="1">
      <alignment horizontal="center" vertical="center"/>
    </xf>
    <xf numFmtId="0" fontId="7" fillId="37" borderId="72" xfId="0" applyFont="1" applyFill="1" applyBorder="1" applyAlignment="1">
      <alignment horizontal="center" vertical="center"/>
    </xf>
    <xf numFmtId="0" fontId="7" fillId="37" borderId="29" xfId="0" applyFont="1" applyFill="1" applyBorder="1" applyAlignment="1">
      <alignment horizontal="center" vertical="center"/>
    </xf>
    <xf numFmtId="0" fontId="7" fillId="37" borderId="30" xfId="0" applyFont="1" applyFill="1" applyBorder="1" applyAlignment="1">
      <alignment horizontal="center" vertical="center"/>
    </xf>
    <xf numFmtId="0" fontId="7" fillId="37" borderId="106" xfId="0" applyFont="1" applyFill="1" applyBorder="1" applyAlignment="1">
      <alignment horizontal="center" vertical="center"/>
    </xf>
    <xf numFmtId="0" fontId="7" fillId="37" borderId="60" xfId="0" applyFont="1" applyFill="1" applyBorder="1" applyAlignment="1">
      <alignment horizontal="center" vertical="center"/>
    </xf>
    <xf numFmtId="0" fontId="7" fillId="37" borderId="61" xfId="0" applyFont="1" applyFill="1" applyBorder="1" applyAlignment="1">
      <alignment horizontal="center" vertical="center"/>
    </xf>
    <xf numFmtId="0" fontId="7" fillId="37" borderId="79" xfId="0" applyFont="1" applyFill="1" applyBorder="1" applyAlignment="1">
      <alignment horizontal="center" vertical="center"/>
    </xf>
    <xf numFmtId="0" fontId="7" fillId="18" borderId="72" xfId="0" applyFont="1" applyFill="1" applyBorder="1" applyAlignment="1">
      <alignment horizontal="center" vertical="center"/>
    </xf>
    <xf numFmtId="0" fontId="7" fillId="0" borderId="85" xfId="0" applyFont="1" applyBorder="1" applyAlignment="1">
      <alignment horizontal="left" vertical="center"/>
    </xf>
    <xf numFmtId="0" fontId="7" fillId="37" borderId="65" xfId="0" applyFont="1" applyFill="1" applyBorder="1" applyAlignment="1">
      <alignment horizontal="center" vertical="center"/>
    </xf>
    <xf numFmtId="20" fontId="7" fillId="0" borderId="117" xfId="0" applyNumberFormat="1" applyFont="1" applyBorder="1" applyAlignment="1">
      <alignment horizontal="center" vertical="center"/>
    </xf>
    <xf numFmtId="20" fontId="7" fillId="0" borderId="75" xfId="0" applyNumberFormat="1" applyFont="1" applyBorder="1" applyAlignment="1">
      <alignment horizontal="center" vertical="center"/>
    </xf>
    <xf numFmtId="20" fontId="7" fillId="0" borderId="118" xfId="0" applyNumberFormat="1" applyFont="1" applyBorder="1" applyAlignment="1">
      <alignment horizontal="center" vertical="center"/>
    </xf>
    <xf numFmtId="0" fontId="7" fillId="37" borderId="66" xfId="0" applyFont="1" applyFill="1" applyBorder="1" applyAlignment="1">
      <alignment horizontal="center" vertical="center"/>
    </xf>
    <xf numFmtId="0" fontId="7" fillId="0" borderId="86" xfId="0" applyFont="1" applyBorder="1" applyAlignment="1">
      <alignment horizontal="center" vertical="center"/>
    </xf>
    <xf numFmtId="20" fontId="7" fillId="0" borderId="70" xfId="0" applyNumberFormat="1" applyFont="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7" fillId="37" borderId="119" xfId="0" applyFont="1" applyFill="1" applyBorder="1" applyAlignment="1">
      <alignment horizontal="center" vertical="center"/>
    </xf>
    <xf numFmtId="20" fontId="7" fillId="0" borderId="120" xfId="0" applyNumberFormat="1" applyFont="1" applyBorder="1" applyAlignment="1">
      <alignment horizontal="center" vertical="center"/>
    </xf>
    <xf numFmtId="20" fontId="7" fillId="0" borderId="74" xfId="0" applyNumberFormat="1" applyFont="1" applyBorder="1" applyAlignment="1">
      <alignment horizontal="center" vertical="center"/>
    </xf>
    <xf numFmtId="20" fontId="7" fillId="0" borderId="121" xfId="0" applyNumberFormat="1" applyFont="1" applyBorder="1" applyAlignment="1">
      <alignment horizontal="center" vertical="center"/>
    </xf>
    <xf numFmtId="0" fontId="7" fillId="0" borderId="78"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53" xfId="0" applyFont="1" applyFill="1" applyBorder="1" applyAlignment="1">
      <alignment horizontal="center" vertical="center"/>
    </xf>
    <xf numFmtId="0" fontId="7" fillId="0" borderId="60" xfId="0" applyFont="1" applyFill="1" applyBorder="1" applyAlignment="1">
      <alignment horizontal="center" vertical="center"/>
    </xf>
    <xf numFmtId="0" fontId="7" fillId="0" borderId="38" xfId="0" applyFont="1" applyFill="1" applyBorder="1" applyAlignment="1">
      <alignment horizontal="center" vertical="center"/>
    </xf>
    <xf numFmtId="0" fontId="7" fillId="0" borderId="61" xfId="0" applyFont="1" applyFill="1" applyBorder="1" applyAlignment="1">
      <alignment horizontal="center" vertical="center"/>
    </xf>
    <xf numFmtId="0" fontId="7" fillId="0" borderId="66" xfId="0" applyFont="1" applyBorder="1" applyAlignment="1">
      <alignment horizontal="center" vertical="center"/>
    </xf>
    <xf numFmtId="0" fontId="7" fillId="18" borderId="66" xfId="0" applyFont="1" applyFill="1" applyBorder="1" applyAlignment="1">
      <alignment horizontal="center" vertical="center"/>
    </xf>
    <xf numFmtId="0" fontId="7" fillId="0" borderId="88" xfId="0" applyFont="1" applyBorder="1" applyAlignment="1">
      <alignment horizontal="right" vertical="center"/>
    </xf>
    <xf numFmtId="0" fontId="3" fillId="37" borderId="10" xfId="0" applyFont="1" applyFill="1" applyBorder="1" applyAlignment="1">
      <alignment horizontal="center" vertical="center"/>
    </xf>
    <xf numFmtId="0" fontId="3" fillId="37" borderId="11" xfId="0" applyFont="1" applyFill="1" applyBorder="1" applyAlignment="1">
      <alignment horizontal="center" vertical="center"/>
    </xf>
    <xf numFmtId="0" fontId="3" fillId="37" borderId="44" xfId="0" applyFont="1" applyFill="1" applyBorder="1" applyAlignment="1">
      <alignment horizontal="center" vertical="center"/>
    </xf>
    <xf numFmtId="0" fontId="7" fillId="0" borderId="15" xfId="0" applyFont="1" applyBorder="1" applyAlignment="1">
      <alignment horizontal="center" vertical="center"/>
    </xf>
    <xf numFmtId="0" fontId="7" fillId="18" borderId="71" xfId="0" applyFont="1" applyFill="1" applyBorder="1" applyAlignment="1">
      <alignment horizontal="center" vertical="center"/>
    </xf>
    <xf numFmtId="0" fontId="7" fillId="0" borderId="122" xfId="0" applyFont="1" applyBorder="1" applyAlignment="1">
      <alignment horizontal="center" vertical="center"/>
    </xf>
    <xf numFmtId="0" fontId="7" fillId="0" borderId="123" xfId="0" applyFont="1" applyBorder="1" applyAlignment="1">
      <alignment horizontal="center" vertical="center"/>
    </xf>
    <xf numFmtId="0" fontId="7" fillId="0" borderId="40" xfId="0" applyFont="1" applyBorder="1" applyAlignment="1">
      <alignment horizontal="center" vertical="center"/>
    </xf>
    <xf numFmtId="0" fontId="7" fillId="0" borderId="85" xfId="0" applyFont="1" applyBorder="1" applyAlignment="1">
      <alignment horizontal="center" vertical="center"/>
    </xf>
    <xf numFmtId="0" fontId="7" fillId="18" borderId="29" xfId="0" applyFont="1" applyFill="1" applyBorder="1" applyAlignment="1">
      <alignment horizontal="center" vertical="center"/>
    </xf>
    <xf numFmtId="0" fontId="7" fillId="0" borderId="78" xfId="0" applyFont="1" applyBorder="1" applyAlignment="1">
      <alignment horizontal="center" vertical="center"/>
    </xf>
    <xf numFmtId="0" fontId="7" fillId="0" borderId="53" xfId="0" applyFont="1" applyBorder="1" applyAlignment="1">
      <alignment horizontal="center" vertical="center"/>
    </xf>
    <xf numFmtId="0" fontId="7" fillId="0" borderId="71" xfId="0" applyFont="1" applyBorder="1" applyAlignment="1">
      <alignment horizontal="center" vertical="center"/>
    </xf>
    <xf numFmtId="0" fontId="7" fillId="0" borderId="55" xfId="0" applyFont="1" applyBorder="1" applyAlignment="1">
      <alignment horizontal="center" vertical="center"/>
    </xf>
    <xf numFmtId="0" fontId="7" fillId="0" borderId="72" xfId="0" applyFont="1" applyBorder="1" applyAlignment="1">
      <alignment horizontal="center" vertical="center"/>
    </xf>
    <xf numFmtId="0" fontId="7" fillId="0" borderId="117" xfId="0" applyFont="1" applyFill="1" applyBorder="1" applyAlignment="1">
      <alignment horizontal="center" vertical="center"/>
    </xf>
    <xf numFmtId="0" fontId="7" fillId="0" borderId="75" xfId="0" applyFont="1" applyFill="1" applyBorder="1" applyAlignment="1">
      <alignment horizontal="center" vertical="center"/>
    </xf>
    <xf numFmtId="0" fontId="7" fillId="0" borderId="118" xfId="0" applyFont="1" applyFill="1" applyBorder="1" applyAlignment="1">
      <alignment horizontal="center" vertical="center"/>
    </xf>
    <xf numFmtId="0" fontId="7" fillId="18" borderId="74" xfId="0" applyFont="1" applyFill="1" applyBorder="1" applyAlignment="1">
      <alignment horizontal="center" vertical="center"/>
    </xf>
    <xf numFmtId="0" fontId="7" fillId="18" borderId="121" xfId="0" applyFont="1" applyFill="1" applyBorder="1" applyAlignment="1">
      <alignment horizontal="center" vertical="center"/>
    </xf>
    <xf numFmtId="20" fontId="7" fillId="0" borderId="66" xfId="0" applyNumberFormat="1" applyFont="1" applyBorder="1" applyAlignment="1">
      <alignment horizontal="center" vertical="center"/>
    </xf>
    <xf numFmtId="20" fontId="7" fillId="0" borderId="60" xfId="0" applyNumberFormat="1" applyFont="1" applyBorder="1" applyAlignment="1">
      <alignment horizontal="center" vertical="center"/>
    </xf>
    <xf numFmtId="20" fontId="7" fillId="0" borderId="38" xfId="0" applyNumberFormat="1" applyFont="1" applyBorder="1" applyAlignment="1">
      <alignment horizontal="center" vertical="center"/>
    </xf>
    <xf numFmtId="20" fontId="7" fillId="0" borderId="61" xfId="0" applyNumberFormat="1" applyFont="1" applyBorder="1" applyAlignment="1">
      <alignment horizontal="center" vertical="center"/>
    </xf>
    <xf numFmtId="0" fontId="7" fillId="18" borderId="120" xfId="0" applyFont="1" applyFill="1" applyBorder="1" applyAlignment="1">
      <alignment horizontal="center" vertical="center"/>
    </xf>
    <xf numFmtId="0" fontId="7" fillId="0" borderId="60" xfId="0" applyFont="1" applyBorder="1" applyAlignment="1">
      <alignment horizontal="center" vertical="center"/>
    </xf>
    <xf numFmtId="0" fontId="7" fillId="0" borderId="61" xfId="0" applyFont="1" applyBorder="1" applyAlignment="1">
      <alignment horizontal="center" vertical="center"/>
    </xf>
    <xf numFmtId="20" fontId="7" fillId="0" borderId="71" xfId="0" applyNumberFormat="1" applyFont="1" applyBorder="1" applyAlignment="1">
      <alignment horizontal="center" vertical="center"/>
    </xf>
    <xf numFmtId="20" fontId="7" fillId="0" borderId="55" xfId="0" applyNumberFormat="1" applyFont="1" applyBorder="1" applyAlignment="1">
      <alignment horizontal="center" vertical="center"/>
    </xf>
    <xf numFmtId="20" fontId="7" fillId="0" borderId="72" xfId="0" applyNumberFormat="1" applyFont="1" applyBorder="1" applyAlignment="1">
      <alignment horizontal="center" vertical="center"/>
    </xf>
    <xf numFmtId="0" fontId="7" fillId="0" borderId="120" xfId="0" applyFont="1" applyBorder="1" applyAlignment="1">
      <alignment horizontal="center" vertical="center"/>
    </xf>
    <xf numFmtId="0" fontId="7" fillId="0" borderId="74" xfId="0" applyFont="1" applyBorder="1" applyAlignment="1">
      <alignment horizontal="center" vertical="center"/>
    </xf>
    <xf numFmtId="0" fontId="7" fillId="0" borderId="59" xfId="0" applyFont="1" applyBorder="1" applyAlignment="1">
      <alignment horizontal="center" vertical="center"/>
    </xf>
    <xf numFmtId="0" fontId="5" fillId="0" borderId="0" xfId="0" applyFont="1" applyAlignment="1">
      <alignment horizontal="center" vertical="center"/>
    </xf>
    <xf numFmtId="20" fontId="7" fillId="0" borderId="95" xfId="0" applyNumberFormat="1" applyFont="1" applyBorder="1" applyAlignment="1">
      <alignment horizontal="center" vertical="center"/>
    </xf>
    <xf numFmtId="0" fontId="7" fillId="0" borderId="32" xfId="0" applyFont="1" applyBorder="1" applyAlignment="1">
      <alignment horizontal="center" vertical="center"/>
    </xf>
    <xf numFmtId="0" fontId="7" fillId="37" borderId="68" xfId="0" applyFont="1" applyFill="1" applyBorder="1" applyAlignment="1">
      <alignment horizontal="center" vertical="center"/>
    </xf>
    <xf numFmtId="0" fontId="7" fillId="37" borderId="69" xfId="0" applyFont="1" applyFill="1" applyBorder="1" applyAlignment="1">
      <alignment horizontal="center" vertical="center"/>
    </xf>
    <xf numFmtId="0" fontId="7" fillId="0" borderId="95" xfId="0" applyFont="1" applyBorder="1" applyAlignment="1">
      <alignment horizontal="center" vertical="center"/>
    </xf>
    <xf numFmtId="0" fontId="7" fillId="0" borderId="96" xfId="0" applyFont="1" applyBorder="1" applyAlignment="1">
      <alignment horizontal="center" vertical="center"/>
    </xf>
    <xf numFmtId="0" fontId="7" fillId="0" borderId="58" xfId="0" applyFont="1" applyBorder="1" applyAlignment="1">
      <alignment horizontal="left" vertical="top"/>
    </xf>
    <xf numFmtId="0" fontId="7" fillId="0" borderId="0" xfId="0" applyFont="1" applyBorder="1" applyAlignment="1">
      <alignment horizontal="left" vertical="top"/>
    </xf>
    <xf numFmtId="0" fontId="14" fillId="37" borderId="78" xfId="0" applyFont="1" applyFill="1" applyBorder="1" applyAlignment="1">
      <alignment horizontal="center" vertical="center"/>
    </xf>
    <xf numFmtId="0" fontId="14" fillId="37" borderId="14" xfId="0" applyFont="1" applyFill="1" applyBorder="1" applyAlignment="1">
      <alignment horizontal="center" vertical="center"/>
    </xf>
    <xf numFmtId="0" fontId="14" fillId="37" borderId="53" xfId="0" applyFont="1" applyFill="1" applyBorder="1" applyAlignment="1">
      <alignment horizontal="center" vertical="center"/>
    </xf>
    <xf numFmtId="0" fontId="14" fillId="37" borderId="60" xfId="0" applyFont="1" applyFill="1" applyBorder="1" applyAlignment="1">
      <alignment horizontal="center" vertical="center"/>
    </xf>
    <xf numFmtId="0" fontId="14" fillId="37" borderId="38" xfId="0" applyFont="1" applyFill="1" applyBorder="1" applyAlignment="1">
      <alignment horizontal="center" vertical="center"/>
    </xf>
    <xf numFmtId="0" fontId="14" fillId="37" borderId="61" xfId="0" applyFont="1" applyFill="1" applyBorder="1" applyAlignment="1">
      <alignment horizontal="center" vertical="center"/>
    </xf>
    <xf numFmtId="0" fontId="7" fillId="0" borderId="91" xfId="0" applyFont="1" applyBorder="1" applyAlignment="1">
      <alignment horizontal="center" vertical="center"/>
    </xf>
    <xf numFmtId="0" fontId="7" fillId="0" borderId="90"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44" xfId="0" applyFont="1" applyBorder="1" applyAlignment="1">
      <alignment horizontal="center" vertical="center"/>
    </xf>
    <xf numFmtId="0" fontId="3" fillId="18" borderId="10" xfId="0" applyFont="1" applyFill="1" applyBorder="1" applyAlignment="1">
      <alignment horizontal="center" vertical="center"/>
    </xf>
    <xf numFmtId="0" fontId="3" fillId="18" borderId="11" xfId="0" applyFont="1" applyFill="1" applyBorder="1" applyAlignment="1">
      <alignment horizontal="center" vertical="center"/>
    </xf>
    <xf numFmtId="0" fontId="3" fillId="18" borderId="44" xfId="0" applyFont="1" applyFill="1" applyBorder="1" applyAlignment="1">
      <alignment horizontal="center" vertical="center"/>
    </xf>
    <xf numFmtId="0" fontId="7" fillId="0" borderId="121" xfId="0" applyFont="1" applyBorder="1" applyAlignment="1">
      <alignment horizontal="center" vertical="center"/>
    </xf>
    <xf numFmtId="0" fontId="7" fillId="37" borderId="74" xfId="0" applyFont="1" applyFill="1" applyBorder="1" applyAlignment="1">
      <alignment horizontal="center" vertical="center"/>
    </xf>
    <xf numFmtId="0" fontId="7" fillId="37" borderId="121" xfId="0" applyFont="1" applyFill="1" applyBorder="1" applyAlignment="1">
      <alignment horizontal="center" vertical="center"/>
    </xf>
    <xf numFmtId="0" fontId="7" fillId="37" borderId="75" xfId="0" applyFont="1" applyFill="1" applyBorder="1" applyAlignment="1">
      <alignment horizontal="center" vertical="center"/>
    </xf>
    <xf numFmtId="0" fontId="7" fillId="37" borderId="118" xfId="0" applyFont="1" applyFill="1" applyBorder="1" applyAlignment="1">
      <alignment horizontal="center" vertical="center"/>
    </xf>
    <xf numFmtId="0" fontId="7" fillId="37" borderId="120" xfId="0" applyFont="1" applyFill="1" applyBorder="1" applyAlignment="1">
      <alignment horizontal="center" vertical="center"/>
    </xf>
    <xf numFmtId="0" fontId="7" fillId="37" borderId="117" xfId="0" applyFont="1" applyFill="1" applyBorder="1" applyAlignment="1">
      <alignment horizontal="center" vertical="center"/>
    </xf>
    <xf numFmtId="0" fontId="7" fillId="0" borderId="89" xfId="0" applyFont="1" applyBorder="1" applyAlignment="1">
      <alignment horizontal="center" vertical="center"/>
    </xf>
    <xf numFmtId="0" fontId="7" fillId="0" borderId="94" xfId="0" applyFont="1" applyBorder="1" applyAlignment="1">
      <alignment horizontal="center" vertical="center"/>
    </xf>
    <xf numFmtId="0" fontId="7" fillId="0" borderId="115" xfId="0" applyFont="1" applyBorder="1" applyAlignment="1">
      <alignment horizontal="center" vertical="center"/>
    </xf>
    <xf numFmtId="0" fontId="7" fillId="0" borderId="116" xfId="0" applyFont="1" applyBorder="1" applyAlignment="1">
      <alignment horizontal="center" vertical="center"/>
    </xf>
    <xf numFmtId="0" fontId="7" fillId="0" borderId="59" xfId="0" applyFont="1" applyBorder="1" applyAlignment="1">
      <alignment vertical="center"/>
    </xf>
    <xf numFmtId="0" fontId="0" fillId="0" borderId="38" xfId="0" applyBorder="1" applyAlignment="1">
      <alignment vertical="center"/>
    </xf>
    <xf numFmtId="0" fontId="7" fillId="0" borderId="90" xfId="0" applyFont="1" applyBorder="1" applyAlignment="1">
      <alignment vertical="center"/>
    </xf>
    <xf numFmtId="0" fontId="0" fillId="0" borderId="89" xfId="0" applyBorder="1" applyAlignment="1">
      <alignment vertical="center"/>
    </xf>
    <xf numFmtId="0" fontId="7" fillId="0" borderId="91" xfId="0" applyFont="1" applyBorder="1" applyAlignment="1">
      <alignment vertical="center"/>
    </xf>
    <xf numFmtId="0" fontId="0" fillId="0" borderId="90" xfId="0" applyBorder="1" applyAlignment="1">
      <alignment vertical="center"/>
    </xf>
    <xf numFmtId="0" fontId="7" fillId="0" borderId="38" xfId="0" applyFont="1" applyBorder="1" applyAlignment="1">
      <alignment vertical="center"/>
    </xf>
    <xf numFmtId="0" fontId="0" fillId="0" borderId="40" xfId="0" applyBorder="1" applyAlignment="1">
      <alignment vertical="center"/>
    </xf>
    <xf numFmtId="0" fontId="0" fillId="0" borderId="115" xfId="0" applyBorder="1" applyAlignment="1">
      <alignment horizontal="left" vertical="center"/>
    </xf>
    <xf numFmtId="0" fontId="0" fillId="0" borderId="86" xfId="0" applyBorder="1" applyAlignment="1">
      <alignment horizontal="right" vertical="center"/>
    </xf>
    <xf numFmtId="0" fontId="7" fillId="0" borderId="12" xfId="0" applyFont="1" applyBorder="1" applyAlignment="1">
      <alignment horizontal="center" vertical="center"/>
    </xf>
    <xf numFmtId="0" fontId="7" fillId="0" borderId="51" xfId="0" applyFont="1" applyBorder="1" applyAlignment="1">
      <alignment horizontal="center" vertical="center"/>
    </xf>
    <xf numFmtId="0" fontId="7" fillId="18" borderId="124" xfId="0" applyFont="1" applyFill="1" applyBorder="1" applyAlignment="1">
      <alignment horizontal="center" vertical="center"/>
    </xf>
    <xf numFmtId="0" fontId="7" fillId="18" borderId="0" xfId="0" applyFont="1" applyFill="1" applyBorder="1" applyAlignment="1">
      <alignment horizontal="center" vertical="center"/>
    </xf>
    <xf numFmtId="0" fontId="7" fillId="18" borderId="125" xfId="0" applyFont="1" applyFill="1" applyBorder="1" applyAlignment="1">
      <alignment horizontal="center" vertical="center"/>
    </xf>
    <xf numFmtId="0" fontId="40" fillId="0" borderId="38" xfId="0" applyFont="1" applyBorder="1" applyAlignment="1">
      <alignment horizontal="center" vertical="center"/>
    </xf>
    <xf numFmtId="0" fontId="7" fillId="0" borderId="64" xfId="0" applyFont="1" applyFill="1" applyBorder="1" applyAlignment="1">
      <alignment horizontal="center" vertical="center"/>
    </xf>
    <xf numFmtId="0" fontId="7" fillId="0" borderId="65" xfId="0" applyFont="1" applyFill="1" applyBorder="1" applyAlignment="1">
      <alignment horizontal="center" vertical="center"/>
    </xf>
    <xf numFmtId="20" fontId="6" fillId="0" borderId="10" xfId="0" applyNumberFormat="1" applyFont="1" applyBorder="1" applyAlignment="1">
      <alignment horizontal="center" vertical="center"/>
    </xf>
    <xf numFmtId="20" fontId="6" fillId="0" borderId="11" xfId="0" applyNumberFormat="1" applyFont="1" applyBorder="1" applyAlignment="1">
      <alignment horizontal="center" vertical="center"/>
    </xf>
    <xf numFmtId="20" fontId="6" fillId="0" borderId="44" xfId="0" applyNumberFormat="1" applyFont="1" applyBorder="1" applyAlignment="1">
      <alignment horizontal="center" vertical="center"/>
    </xf>
    <xf numFmtId="0" fontId="6" fillId="0" borderId="10" xfId="0" applyFont="1" applyFill="1" applyBorder="1" applyAlignment="1">
      <alignment horizontal="left" vertical="center"/>
    </xf>
    <xf numFmtId="0" fontId="6" fillId="0" borderId="11" xfId="0" applyFont="1" applyFill="1" applyBorder="1" applyAlignment="1">
      <alignment horizontal="left" vertical="center"/>
    </xf>
    <xf numFmtId="0" fontId="6" fillId="0" borderId="44" xfId="0" applyFont="1" applyFill="1" applyBorder="1" applyAlignment="1">
      <alignment horizontal="left" vertical="center"/>
    </xf>
    <xf numFmtId="20" fontId="6" fillId="0" borderId="24" xfId="0" applyNumberFormat="1" applyFont="1" applyBorder="1" applyAlignment="1">
      <alignment horizontal="center" vertical="center"/>
    </xf>
    <xf numFmtId="0" fontId="3" fillId="0" borderId="24" xfId="0" applyFont="1" applyBorder="1" applyAlignment="1">
      <alignment horizontal="center" vertical="center"/>
    </xf>
    <xf numFmtId="0" fontId="40" fillId="0" borderId="38" xfId="0" applyFont="1" applyFill="1" applyBorder="1" applyAlignment="1">
      <alignment horizontal="center" vertical="center"/>
    </xf>
    <xf numFmtId="0" fontId="40" fillId="0" borderId="61" xfId="0" applyFont="1" applyFill="1" applyBorder="1" applyAlignment="1">
      <alignment horizontal="center" vertical="center"/>
    </xf>
    <xf numFmtId="0" fontId="40" fillId="37" borderId="38" xfId="0" applyFont="1" applyFill="1" applyBorder="1" applyAlignment="1">
      <alignment horizontal="center" vertical="center"/>
    </xf>
    <xf numFmtId="0" fontId="40" fillId="37" borderId="61" xfId="0" applyFont="1" applyFill="1" applyBorder="1" applyAlignment="1">
      <alignment horizontal="center" vertical="center"/>
    </xf>
    <xf numFmtId="0" fontId="40" fillId="37" borderId="60" xfId="0" applyFont="1" applyFill="1" applyBorder="1" applyAlignment="1">
      <alignment horizontal="center" vertical="center"/>
    </xf>
    <xf numFmtId="0" fontId="6" fillId="0" borderId="95"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96" xfId="0" applyFont="1" applyFill="1" applyBorder="1" applyAlignment="1">
      <alignment horizontal="center" vertical="center"/>
    </xf>
    <xf numFmtId="0" fontId="40" fillId="18" borderId="55" xfId="0" applyFont="1" applyFill="1" applyBorder="1" applyAlignment="1">
      <alignment horizontal="center" vertical="center"/>
    </xf>
    <xf numFmtId="0" fontId="40" fillId="18" borderId="72" xfId="0" applyFont="1" applyFill="1" applyBorder="1" applyAlignment="1">
      <alignment horizontal="center" vertical="center"/>
    </xf>
    <xf numFmtId="0" fontId="40" fillId="18" borderId="71" xfId="0" applyFont="1" applyFill="1" applyBorder="1" applyAlignment="1">
      <alignment horizontal="center" vertical="center"/>
    </xf>
    <xf numFmtId="20" fontId="6" fillId="0" borderId="78" xfId="0" applyNumberFormat="1" applyFont="1" applyBorder="1" applyAlignment="1">
      <alignment horizontal="center" vertical="center"/>
    </xf>
    <xf numFmtId="0" fontId="6" fillId="0" borderId="14" xfId="0" applyFont="1" applyBorder="1" applyAlignment="1">
      <alignment horizontal="center" vertical="center"/>
    </xf>
    <xf numFmtId="0" fontId="6" fillId="0" borderId="53" xfId="0" applyFont="1" applyBorder="1" applyAlignment="1">
      <alignment horizontal="center" vertical="center"/>
    </xf>
    <xf numFmtId="20" fontId="6" fillId="0" borderId="120" xfId="0" applyNumberFormat="1" applyFont="1" applyBorder="1" applyAlignment="1">
      <alignment horizontal="center" vertical="center"/>
    </xf>
    <xf numFmtId="20" fontId="6" fillId="0" borderId="74" xfId="0" applyNumberFormat="1" applyFont="1" applyBorder="1" applyAlignment="1">
      <alignment horizontal="center" vertical="center"/>
    </xf>
    <xf numFmtId="20" fontId="6" fillId="0" borderId="121" xfId="0" applyNumberFormat="1" applyFont="1" applyBorder="1" applyAlignment="1">
      <alignment horizontal="center" vertical="center"/>
    </xf>
    <xf numFmtId="20" fontId="6" fillId="0" borderId="71" xfId="0" applyNumberFormat="1" applyFont="1" applyBorder="1" applyAlignment="1">
      <alignment horizontal="center" vertical="center"/>
    </xf>
    <xf numFmtId="0" fontId="6" fillId="0" borderId="55" xfId="0" applyFont="1" applyBorder="1" applyAlignment="1">
      <alignment horizontal="center" vertical="center"/>
    </xf>
    <xf numFmtId="20" fontId="6" fillId="0" borderId="117" xfId="0" applyNumberFormat="1" applyFont="1" applyBorder="1" applyAlignment="1">
      <alignment horizontal="center" vertical="center"/>
    </xf>
    <xf numFmtId="20" fontId="6" fillId="0" borderId="75" xfId="0" applyNumberFormat="1" applyFont="1" applyBorder="1" applyAlignment="1">
      <alignment horizontal="center" vertical="center"/>
    </xf>
    <xf numFmtId="20" fontId="6" fillId="0" borderId="118" xfId="0" applyNumberFormat="1" applyFont="1" applyBorder="1" applyAlignment="1">
      <alignment horizontal="center" vertical="center"/>
    </xf>
    <xf numFmtId="20" fontId="6" fillId="0" borderId="95" xfId="0" applyNumberFormat="1" applyFont="1" applyBorder="1" applyAlignment="1">
      <alignment horizontal="center" vertical="center"/>
    </xf>
    <xf numFmtId="20" fontId="6" fillId="0" borderId="60" xfId="0" applyNumberFormat="1" applyFont="1" applyBorder="1" applyAlignment="1">
      <alignment horizontal="center" vertical="center"/>
    </xf>
    <xf numFmtId="20" fontId="6" fillId="0" borderId="38" xfId="0" applyNumberFormat="1" applyFont="1" applyBorder="1" applyAlignment="1">
      <alignment horizontal="center" vertical="center"/>
    </xf>
    <xf numFmtId="20" fontId="6" fillId="0" borderId="61" xfId="0" applyNumberFormat="1" applyFont="1" applyBorder="1" applyAlignment="1">
      <alignment horizontal="center" vertical="center"/>
    </xf>
    <xf numFmtId="20" fontId="6" fillId="0" borderId="29" xfId="0" applyNumberFormat="1" applyFont="1" applyBorder="1" applyAlignment="1">
      <alignment horizontal="center" vertical="center"/>
    </xf>
    <xf numFmtId="0" fontId="6" fillId="0" borderId="30" xfId="0" applyFont="1" applyBorder="1" applyAlignment="1">
      <alignment horizontal="center" vertical="center"/>
    </xf>
    <xf numFmtId="0" fontId="6" fillId="0" borderId="29"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106" xfId="0" applyFont="1" applyFill="1" applyBorder="1" applyAlignment="1">
      <alignment horizontal="center" vertical="center"/>
    </xf>
    <xf numFmtId="0" fontId="6" fillId="0" borderId="24" xfId="0" applyFont="1" applyFill="1" applyBorder="1" applyAlignment="1">
      <alignment horizontal="left" vertical="center"/>
    </xf>
    <xf numFmtId="20" fontId="6" fillId="0" borderId="66" xfId="0" applyNumberFormat="1" applyFont="1" applyBorder="1" applyAlignment="1">
      <alignment horizontal="center" vertical="center"/>
    </xf>
    <xf numFmtId="0" fontId="6" fillId="0" borderId="64" xfId="0" applyFont="1" applyBorder="1" applyAlignment="1">
      <alignment horizontal="center" vertical="center"/>
    </xf>
    <xf numFmtId="0" fontId="6" fillId="0" borderId="65" xfId="0" applyFont="1" applyBorder="1" applyAlignment="1">
      <alignment horizontal="center" vertical="center"/>
    </xf>
    <xf numFmtId="0" fontId="3" fillId="0" borderId="97" xfId="0" applyFont="1" applyBorder="1" applyAlignment="1">
      <alignment horizontal="center" vertical="center"/>
    </xf>
    <xf numFmtId="0" fontId="3" fillId="0" borderId="15" xfId="0" applyFont="1" applyBorder="1" applyAlignment="1">
      <alignment horizontal="center" vertical="center"/>
    </xf>
    <xf numFmtId="0" fontId="3" fillId="0" borderId="98" xfId="0" applyFont="1" applyBorder="1" applyAlignment="1">
      <alignment horizontal="center" vertical="center"/>
    </xf>
    <xf numFmtId="0" fontId="7" fillId="0" borderId="66" xfId="0" applyFont="1" applyFill="1" applyBorder="1" applyAlignment="1">
      <alignment horizontal="center" vertical="center"/>
    </xf>
    <xf numFmtId="0" fontId="6" fillId="0" borderId="71" xfId="0" applyFont="1" applyFill="1" applyBorder="1" applyAlignment="1">
      <alignment horizontal="center" vertical="center"/>
    </xf>
    <xf numFmtId="0" fontId="6" fillId="0" borderId="55" xfId="0" applyFont="1" applyFill="1" applyBorder="1" applyAlignment="1">
      <alignment horizontal="center" vertical="center"/>
    </xf>
    <xf numFmtId="0" fontId="6" fillId="0" borderId="72" xfId="0" applyFont="1" applyFill="1" applyBorder="1" applyAlignment="1">
      <alignment horizontal="center" vertical="center"/>
    </xf>
    <xf numFmtId="0" fontId="7" fillId="0" borderId="0" xfId="0" applyFont="1" applyAlignment="1">
      <alignment horizontal="center" vertical="center"/>
    </xf>
    <xf numFmtId="0" fontId="7" fillId="37" borderId="95" xfId="0" applyFont="1" applyFill="1" applyBorder="1" applyAlignment="1">
      <alignment horizontal="center" vertical="center"/>
    </xf>
    <xf numFmtId="0" fontId="7" fillId="37" borderId="32" xfId="0" applyFont="1" applyFill="1" applyBorder="1" applyAlignment="1">
      <alignment horizontal="center" vertical="center"/>
    </xf>
    <xf numFmtId="0" fontId="7" fillId="37" borderId="96" xfId="0" applyFont="1" applyFill="1" applyBorder="1" applyAlignment="1">
      <alignment horizontal="center" vertical="center"/>
    </xf>
    <xf numFmtId="0" fontId="7" fillId="18" borderId="95" xfId="0" applyFont="1" applyFill="1" applyBorder="1" applyAlignment="1">
      <alignment horizontal="center" vertical="center"/>
    </xf>
    <xf numFmtId="0" fontId="7" fillId="18" borderId="32" xfId="0" applyFont="1" applyFill="1" applyBorder="1" applyAlignment="1">
      <alignment horizontal="center" vertical="center"/>
    </xf>
    <xf numFmtId="0" fontId="7" fillId="18" borderId="96" xfId="0" applyFont="1" applyFill="1" applyBorder="1" applyAlignment="1">
      <alignment horizontal="center" vertical="center"/>
    </xf>
    <xf numFmtId="0" fontId="39" fillId="0" borderId="110" xfId="0" applyFont="1" applyBorder="1" applyAlignment="1">
      <alignment horizontal="center" vertical="center"/>
    </xf>
    <xf numFmtId="0" fontId="39" fillId="0" borderId="111" xfId="0" applyFont="1" applyBorder="1" applyAlignment="1">
      <alignment horizontal="center" vertical="center"/>
    </xf>
    <xf numFmtId="0" fontId="39" fillId="0" borderId="113"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39" fillId="0" borderId="104" xfId="0" applyFont="1" applyBorder="1" applyAlignment="1">
      <alignment horizontal="center" vertical="center"/>
    </xf>
    <xf numFmtId="0" fontId="39" fillId="0" borderId="105" xfId="0" applyFont="1" applyBorder="1" applyAlignment="1">
      <alignment horizontal="center" vertical="center"/>
    </xf>
    <xf numFmtId="0" fontId="7" fillId="0" borderId="12" xfId="0" applyFont="1" applyFill="1" applyBorder="1" applyAlignment="1">
      <alignment horizontal="center" vertical="center"/>
    </xf>
    <xf numFmtId="0" fontId="7" fillId="0" borderId="99"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7" xfId="0" applyFont="1" applyBorder="1" applyAlignment="1">
      <alignment horizontal="center" vertical="center"/>
    </xf>
    <xf numFmtId="0" fontId="3" fillId="0" borderId="0" xfId="0" applyFont="1" applyBorder="1" applyAlignment="1">
      <alignment horizontal="center" vertical="center"/>
    </xf>
    <xf numFmtId="0" fontId="3" fillId="0" borderId="125" xfId="0" applyFont="1" applyBorder="1" applyAlignment="1">
      <alignment horizontal="center" vertical="center"/>
    </xf>
    <xf numFmtId="0" fontId="32" fillId="0" borderId="14" xfId="0" applyFont="1" applyBorder="1" applyAlignment="1">
      <alignment horizontal="right" vertical="center" wrapText="1"/>
    </xf>
    <xf numFmtId="0" fontId="32" fillId="0" borderId="0" xfId="0" applyFont="1" applyBorder="1" applyAlignment="1">
      <alignment horizontal="righ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8</xdr:row>
      <xdr:rowOff>66675</xdr:rowOff>
    </xdr:from>
    <xdr:to>
      <xdr:col>4</xdr:col>
      <xdr:colOff>1019175</xdr:colOff>
      <xdr:row>19</xdr:row>
      <xdr:rowOff>114300</xdr:rowOff>
    </xdr:to>
    <xdr:sp>
      <xdr:nvSpPr>
        <xdr:cNvPr id="1" name="Rectangle 1"/>
        <xdr:cNvSpPr>
          <a:spLocks/>
        </xdr:cNvSpPr>
      </xdr:nvSpPr>
      <xdr:spPr>
        <a:xfrm>
          <a:off x="123825" y="1847850"/>
          <a:ext cx="5695950" cy="2057400"/>
        </a:xfrm>
        <a:prstGeom prst="rect">
          <a:avLst/>
        </a:prstGeom>
        <a:solidFill>
          <a:srgbClr val="FFCC99"/>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3300"/>
              </a:solidFill>
              <a:latin typeface="ＭＳ Ｐゴシック"/>
              <a:ea typeface="ＭＳ Ｐゴシック"/>
              <a:cs typeface="ＭＳ Ｐゴシック"/>
            </a:rPr>
            <a:t>
</a:t>
          </a:r>
          <a:r>
            <a:rPr lang="en-US" cap="none" sz="1100" b="1" i="0" u="none" baseline="0">
              <a:solidFill>
                <a:srgbClr val="003300"/>
              </a:solidFill>
              <a:latin typeface="ＭＳ Ｐゴシック"/>
              <a:ea typeface="ＭＳ Ｐゴシック"/>
              <a:cs typeface="ＭＳ Ｐゴシック"/>
            </a:rPr>
            <a:t>　このシートの使い方
</a:t>
          </a:r>
          <a:r>
            <a:rPr lang="en-US" cap="none" sz="1100" b="1" i="0" u="none" baseline="0">
              <a:solidFill>
                <a:srgbClr val="003300"/>
              </a:solidFill>
              <a:latin typeface="ＭＳ Ｐゴシック"/>
              <a:ea typeface="ＭＳ Ｐゴシック"/>
              <a:cs typeface="ＭＳ Ｐゴシック"/>
            </a:rPr>
            <a:t>　　
</a:t>
          </a:r>
          <a:r>
            <a:rPr lang="en-US" cap="none" sz="1100" b="1" i="0" u="none" baseline="0">
              <a:solidFill>
                <a:srgbClr val="003300"/>
              </a:solidFill>
              <a:latin typeface="ＭＳ Ｐゴシック"/>
              <a:ea typeface="ＭＳ Ｐゴシック"/>
              <a:cs typeface="ＭＳ Ｐゴシック"/>
            </a:rPr>
            <a:t>　　①予選記入用に、各ブロックの星取表として得点を入力すると、○、</a:t>
          </a:r>
          <a:r>
            <a:rPr lang="en-US" cap="none" sz="1100" b="1" i="0" u="none" baseline="0">
              <a:solidFill>
                <a:srgbClr val="003300"/>
              </a:solidFill>
              <a:latin typeface="ＭＳ Ｐゴシック"/>
              <a:ea typeface="ＭＳ Ｐゴシック"/>
              <a:cs typeface="ＭＳ Ｐゴシック"/>
            </a:rPr>
            <a:t>×</a:t>
          </a:r>
          <a:r>
            <a:rPr lang="en-US" cap="none" sz="1100" b="1" i="0" u="none" baseline="0">
              <a:solidFill>
                <a:srgbClr val="003300"/>
              </a:solidFill>
              <a:latin typeface="ＭＳ Ｐゴシック"/>
              <a:ea typeface="ＭＳ Ｐゴシック"/>
              <a:cs typeface="ＭＳ Ｐゴシック"/>
            </a:rPr>
            <a:t>が出ます。
</a:t>
          </a:r>
          <a:r>
            <a:rPr lang="en-US" cap="none" sz="1100" b="1" i="0" u="none" baseline="0">
              <a:solidFill>
                <a:srgbClr val="003300"/>
              </a:solidFill>
              <a:latin typeface="ＭＳ Ｐゴシック"/>
              <a:ea typeface="ＭＳ Ｐゴシック"/>
              <a:cs typeface="ＭＳ Ｐゴシック"/>
            </a:rPr>
            <a:t>　　　勝ち数が多いチームが高い順位となるようにしています。
</a:t>
          </a:r>
          <a:r>
            <a:rPr lang="en-US" cap="none" sz="1100" b="1" i="0" u="none" baseline="0">
              <a:solidFill>
                <a:srgbClr val="003300"/>
              </a:solidFill>
              <a:latin typeface="ＭＳ Ｐゴシック"/>
              <a:ea typeface="ＭＳ Ｐゴシック"/>
              <a:cs typeface="ＭＳ Ｐゴシック"/>
            </a:rPr>
            <a:t>　　　（あくまで、勝ち数のみなので、負けや引き分けも見てください）
</a:t>
          </a:r>
          <a:r>
            <a:rPr lang="en-US" cap="none" sz="1100" b="1" i="0" u="none" baseline="0">
              <a:solidFill>
                <a:srgbClr val="003300"/>
              </a:solidFill>
              <a:latin typeface="ＭＳ Ｐゴシック"/>
              <a:ea typeface="ＭＳ Ｐゴシック"/>
              <a:cs typeface="ＭＳ Ｐゴシック"/>
            </a:rPr>
            <a:t>　　②各ブロックの順位は、下に記入欄があるので、学校名を入力してください。
</a:t>
          </a:r>
          <a:r>
            <a:rPr lang="en-US" cap="none" sz="1100" b="1" i="0" u="none" baseline="0">
              <a:solidFill>
                <a:srgbClr val="003300"/>
              </a:solidFill>
              <a:latin typeface="ＭＳ Ｐゴシック"/>
              <a:ea typeface="ＭＳ Ｐゴシック"/>
              <a:cs typeface="ＭＳ Ｐゴシック"/>
            </a:rPr>
            <a:t>　　③２日目順位リーグのページと順位記入用のページに学校名がとぶように
</a:t>
          </a:r>
          <a:r>
            <a:rPr lang="en-US" cap="none" sz="1100" b="1" i="0" u="none" baseline="0">
              <a:solidFill>
                <a:srgbClr val="003300"/>
              </a:solidFill>
              <a:latin typeface="ＭＳ Ｐゴシック"/>
              <a:ea typeface="ＭＳ Ｐゴシック"/>
              <a:cs typeface="ＭＳ Ｐゴシック"/>
            </a:rPr>
            <a:t>　　　なっています。ご確認ください。
</a:t>
          </a:r>
          <a:r>
            <a:rPr lang="en-US" cap="none" sz="1100" b="1" i="0" u="none" baseline="0">
              <a:solidFill>
                <a:srgbClr val="003300"/>
              </a:solidFill>
              <a:latin typeface="ＭＳ Ｐゴシック"/>
              <a:ea typeface="ＭＳ Ｐゴシック"/>
              <a:cs typeface="ＭＳ Ｐゴシック"/>
            </a:rPr>
            <a:t>　　④２日目の各位リーグの結果は、予選記入用と同様です。
</a:t>
          </a:r>
          <a:r>
            <a:rPr lang="en-US" cap="none" sz="1100" b="1" i="0" u="none" baseline="0">
              <a:solidFill>
                <a:srgbClr val="003300"/>
              </a:solidFill>
              <a:latin typeface="ＭＳ Ｐゴシック"/>
              <a:ea typeface="ＭＳ Ｐゴシック"/>
              <a:cs typeface="ＭＳ Ｐゴシック"/>
            </a:rPr>
            <a:t>　　　下の記入欄に学校名を入力してください。
</a:t>
          </a:r>
          <a:r>
            <a:rPr lang="en-US" cap="none" sz="1100" b="1" i="0" u="none" baseline="0">
              <a:solidFill>
                <a:srgbClr val="003300"/>
              </a:solidFill>
              <a:latin typeface="ＭＳ Ｐゴシック"/>
              <a:ea typeface="ＭＳ Ｐゴシック"/>
              <a:cs typeface="ＭＳ Ｐゴシック"/>
            </a:rPr>
            <a:t>　　⑤３日目上位中位Ｔ、最終日のページに学校名がとびます。ご確認ください。
</a:t>
          </a:r>
          <a:r>
            <a:rPr lang="en-US" cap="none" sz="1100" b="1" i="0" u="none" baseline="0">
              <a:solidFill>
                <a:srgbClr val="003300"/>
              </a:solidFill>
              <a:latin typeface="ＭＳ Ｐゴシック"/>
              <a:ea typeface="ＭＳ Ｐゴシック"/>
              <a:cs typeface="ＭＳ Ｐゴシック"/>
            </a:rPr>
            <a:t>　　　また、トーナメントに学校名を随時入力ください。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S26"/>
  <sheetViews>
    <sheetView zoomScalePageLayoutView="0" workbookViewId="0" topLeftCell="A4">
      <selection activeCell="D26" sqref="D26"/>
    </sheetView>
  </sheetViews>
  <sheetFormatPr defaultColWidth="9.00390625" defaultRowHeight="13.5"/>
  <cols>
    <col min="1" max="1" width="4.625" style="0" customWidth="1"/>
    <col min="2" max="2" width="11.50390625" style="0" customWidth="1"/>
    <col min="3" max="3" width="11.875" style="0" customWidth="1"/>
    <col min="4" max="4" width="5.375" style="0" customWidth="1"/>
    <col min="5" max="7" width="5.25390625" style="0" customWidth="1"/>
    <col min="8" max="8" width="5.375" style="0" customWidth="1"/>
    <col min="9" max="9" width="6.375" style="0" customWidth="1"/>
    <col min="10" max="10" width="5.625" style="0" customWidth="1"/>
    <col min="11" max="11" width="5.375" style="0" customWidth="1"/>
    <col min="12" max="12" width="23.25390625" style="0" customWidth="1"/>
    <col min="13" max="16" width="8.875" style="0" customWidth="1"/>
  </cols>
  <sheetData>
    <row r="1" spans="1:16" ht="33.75" customHeight="1" thickBot="1">
      <c r="A1" s="353" t="s">
        <v>309</v>
      </c>
      <c r="B1" s="353"/>
      <c r="C1" s="353"/>
      <c r="D1" s="353"/>
      <c r="E1" s="353"/>
      <c r="F1" s="353"/>
      <c r="G1" s="353"/>
      <c r="H1" s="353"/>
      <c r="I1" s="353"/>
      <c r="J1" s="353"/>
      <c r="K1" s="353"/>
      <c r="L1" s="353"/>
      <c r="M1" s="353"/>
      <c r="N1" s="353"/>
      <c r="O1" s="353"/>
      <c r="P1" s="353"/>
    </row>
    <row r="2" spans="2:17" ht="18" customHeight="1" thickBot="1">
      <c r="B2" s="69" t="s">
        <v>92</v>
      </c>
      <c r="C2" s="70" t="s">
        <v>93</v>
      </c>
      <c r="D2" s="71" t="s">
        <v>94</v>
      </c>
      <c r="E2" s="72" t="s">
        <v>373</v>
      </c>
      <c r="F2" s="74" t="s">
        <v>173</v>
      </c>
      <c r="G2" s="74" t="s">
        <v>307</v>
      </c>
      <c r="H2" s="74" t="s">
        <v>308</v>
      </c>
      <c r="I2" s="73" t="s">
        <v>95</v>
      </c>
      <c r="J2" s="74" t="s">
        <v>174</v>
      </c>
      <c r="K2" s="74" t="s">
        <v>96</v>
      </c>
      <c r="L2" s="188" t="s">
        <v>358</v>
      </c>
      <c r="M2" s="75" t="s">
        <v>97</v>
      </c>
      <c r="N2" s="52"/>
      <c r="O2" s="52"/>
      <c r="P2" s="52"/>
      <c r="Q2" s="53"/>
    </row>
    <row r="3" spans="1:17" ht="18" customHeight="1">
      <c r="A3">
        <v>1</v>
      </c>
      <c r="B3" s="94" t="s">
        <v>100</v>
      </c>
      <c r="C3" s="95" t="s">
        <v>101</v>
      </c>
      <c r="D3" s="79" t="s">
        <v>304</v>
      </c>
      <c r="E3" s="80" t="s">
        <v>314</v>
      </c>
      <c r="F3" s="182" t="s">
        <v>304</v>
      </c>
      <c r="G3" s="81" t="s">
        <v>369</v>
      </c>
      <c r="H3" s="81" t="s">
        <v>314</v>
      </c>
      <c r="I3" s="83">
        <v>18</v>
      </c>
      <c r="J3" s="81" t="s">
        <v>366</v>
      </c>
      <c r="K3" s="81"/>
      <c r="L3" s="189"/>
      <c r="M3" s="92">
        <v>1</v>
      </c>
      <c r="N3" s="52"/>
      <c r="O3" s="52"/>
      <c r="P3" s="52"/>
      <c r="Q3" s="53"/>
    </row>
    <row r="4" spans="1:17" ht="18" customHeight="1">
      <c r="A4">
        <v>2</v>
      </c>
      <c r="B4" s="84" t="s">
        <v>4</v>
      </c>
      <c r="C4" s="85" t="s">
        <v>98</v>
      </c>
      <c r="D4" s="89" t="s">
        <v>364</v>
      </c>
      <c r="E4" s="205" t="s">
        <v>304</v>
      </c>
      <c r="F4" s="186" t="s">
        <v>365</v>
      </c>
      <c r="G4" s="91" t="s">
        <v>314</v>
      </c>
      <c r="H4" s="91" t="s">
        <v>314</v>
      </c>
      <c r="I4" s="93">
        <v>16</v>
      </c>
      <c r="J4" s="91" t="s">
        <v>367</v>
      </c>
      <c r="K4" s="91"/>
      <c r="L4" s="189"/>
      <c r="M4" s="82">
        <v>2</v>
      </c>
      <c r="N4" s="86" t="s">
        <v>175</v>
      </c>
      <c r="O4" s="86" t="s">
        <v>176</v>
      </c>
      <c r="P4" s="86" t="s">
        <v>177</v>
      </c>
      <c r="Q4" s="86" t="s">
        <v>178</v>
      </c>
    </row>
    <row r="5" spans="1:17" ht="18" customHeight="1">
      <c r="A5">
        <v>3</v>
      </c>
      <c r="B5" s="84" t="s">
        <v>16</v>
      </c>
      <c r="C5" s="85" t="s">
        <v>107</v>
      </c>
      <c r="D5" s="89" t="s">
        <v>343</v>
      </c>
      <c r="E5" s="90" t="s">
        <v>346</v>
      </c>
      <c r="F5" s="91" t="s">
        <v>347</v>
      </c>
      <c r="G5" s="183" t="s">
        <v>345</v>
      </c>
      <c r="H5" s="91" t="s">
        <v>349</v>
      </c>
      <c r="I5" s="93">
        <v>8</v>
      </c>
      <c r="J5" s="91" t="s">
        <v>344</v>
      </c>
      <c r="K5" s="91"/>
      <c r="L5" s="286" t="s">
        <v>469</v>
      </c>
      <c r="M5" s="82">
        <v>3</v>
      </c>
      <c r="N5" s="209" t="s">
        <v>225</v>
      </c>
      <c r="O5" s="209" t="s">
        <v>230</v>
      </c>
      <c r="P5" s="255" t="s">
        <v>235</v>
      </c>
      <c r="Q5" s="208" t="s">
        <v>240</v>
      </c>
    </row>
    <row r="6" spans="1:19" ht="18" customHeight="1">
      <c r="A6">
        <v>4</v>
      </c>
      <c r="B6" s="76" t="s">
        <v>12</v>
      </c>
      <c r="C6" s="77" t="s">
        <v>321</v>
      </c>
      <c r="D6" s="89" t="s">
        <v>304</v>
      </c>
      <c r="E6" s="80" t="s">
        <v>351</v>
      </c>
      <c r="F6" s="81" t="s">
        <v>351</v>
      </c>
      <c r="G6" s="81" t="s">
        <v>351</v>
      </c>
      <c r="H6" s="81" t="s">
        <v>351</v>
      </c>
      <c r="I6" s="83">
        <v>13</v>
      </c>
      <c r="J6" s="81" t="s">
        <v>350</v>
      </c>
      <c r="K6" s="81"/>
      <c r="L6" s="189"/>
      <c r="M6" s="82">
        <v>4</v>
      </c>
      <c r="N6" s="208" t="s">
        <v>226</v>
      </c>
      <c r="O6" s="208" t="s">
        <v>231</v>
      </c>
      <c r="P6" s="208" t="s">
        <v>236</v>
      </c>
      <c r="Q6" s="208" t="s">
        <v>241</v>
      </c>
      <c r="S6" s="54"/>
    </row>
    <row r="7" spans="1:17" ht="18" customHeight="1">
      <c r="A7">
        <v>5</v>
      </c>
      <c r="B7" s="84" t="s">
        <v>17</v>
      </c>
      <c r="C7" s="85" t="s">
        <v>99</v>
      </c>
      <c r="D7" s="79" t="s">
        <v>304</v>
      </c>
      <c r="E7" s="80" t="s">
        <v>314</v>
      </c>
      <c r="F7" s="81" t="s">
        <v>314</v>
      </c>
      <c r="G7" s="81" t="s">
        <v>314</v>
      </c>
      <c r="H7" s="81" t="s">
        <v>314</v>
      </c>
      <c r="I7" s="83">
        <v>20</v>
      </c>
      <c r="J7" s="81" t="s">
        <v>0</v>
      </c>
      <c r="K7" s="81"/>
      <c r="L7" s="286" t="s">
        <v>470</v>
      </c>
      <c r="M7" s="82">
        <v>5</v>
      </c>
      <c r="N7" s="254" t="s">
        <v>227</v>
      </c>
      <c r="O7" s="254" t="s">
        <v>232</v>
      </c>
      <c r="P7" s="255" t="s">
        <v>237</v>
      </c>
      <c r="Q7" s="255" t="s">
        <v>242</v>
      </c>
    </row>
    <row r="8" spans="1:17" ht="18" customHeight="1">
      <c r="A8">
        <v>6</v>
      </c>
      <c r="B8" s="84" t="s">
        <v>7</v>
      </c>
      <c r="C8" s="85" t="s">
        <v>104</v>
      </c>
      <c r="D8" s="79" t="s">
        <v>318</v>
      </c>
      <c r="E8" s="80" t="s">
        <v>335</v>
      </c>
      <c r="F8" s="81" t="s">
        <v>336</v>
      </c>
      <c r="G8" s="81" t="s">
        <v>336</v>
      </c>
      <c r="H8" s="81" t="s">
        <v>337</v>
      </c>
      <c r="I8" s="83">
        <v>16</v>
      </c>
      <c r="J8" s="81" t="s">
        <v>319</v>
      </c>
      <c r="K8" s="81"/>
      <c r="L8" s="189"/>
      <c r="M8" s="92">
        <v>6</v>
      </c>
      <c r="N8" s="206" t="s">
        <v>228</v>
      </c>
      <c r="O8" s="207" t="s">
        <v>233</v>
      </c>
      <c r="P8" s="206" t="s">
        <v>238</v>
      </c>
      <c r="Q8" s="255" t="s">
        <v>310</v>
      </c>
    </row>
    <row r="9" spans="1:18" ht="18" customHeight="1">
      <c r="A9">
        <v>7</v>
      </c>
      <c r="B9" s="84" t="s">
        <v>13</v>
      </c>
      <c r="C9" s="85" t="s">
        <v>108</v>
      </c>
      <c r="D9" s="79" t="s">
        <v>304</v>
      </c>
      <c r="E9" s="80" t="s">
        <v>314</v>
      </c>
      <c r="F9" s="81" t="s">
        <v>314</v>
      </c>
      <c r="G9" s="81" t="s">
        <v>314</v>
      </c>
      <c r="H9" s="81" t="s">
        <v>314</v>
      </c>
      <c r="I9" s="83">
        <v>19</v>
      </c>
      <c r="J9" s="81" t="s">
        <v>342</v>
      </c>
      <c r="K9" s="81"/>
      <c r="L9" s="189"/>
      <c r="M9" s="82">
        <v>7</v>
      </c>
      <c r="N9" s="206" t="s">
        <v>229</v>
      </c>
      <c r="O9" s="207" t="s">
        <v>234</v>
      </c>
      <c r="P9" s="208" t="s">
        <v>239</v>
      </c>
      <c r="Q9" s="207" t="s">
        <v>243</v>
      </c>
      <c r="R9" s="86"/>
    </row>
    <row r="10" spans="1:18" ht="18" customHeight="1">
      <c r="A10">
        <v>8</v>
      </c>
      <c r="B10" s="84" t="s">
        <v>102</v>
      </c>
      <c r="C10" s="85" t="s">
        <v>103</v>
      </c>
      <c r="D10" s="79" t="s">
        <v>316</v>
      </c>
      <c r="E10" s="204" t="s">
        <v>304</v>
      </c>
      <c r="F10" s="186" t="s">
        <v>370</v>
      </c>
      <c r="G10" s="186"/>
      <c r="H10" s="185"/>
      <c r="I10" s="83">
        <v>14</v>
      </c>
      <c r="J10" s="81" t="s">
        <v>317</v>
      </c>
      <c r="K10" s="81"/>
      <c r="L10" s="189"/>
      <c r="M10" s="82">
        <v>8</v>
      </c>
      <c r="N10" s="211"/>
      <c r="O10" s="86"/>
      <c r="P10" s="207" t="s">
        <v>106</v>
      </c>
      <c r="Q10" s="207" t="s">
        <v>244</v>
      </c>
      <c r="R10" s="184"/>
    </row>
    <row r="11" spans="1:17" ht="18" customHeight="1">
      <c r="A11">
        <v>9</v>
      </c>
      <c r="B11" s="84" t="s">
        <v>180</v>
      </c>
      <c r="C11" s="77" t="s">
        <v>105</v>
      </c>
      <c r="D11" s="79" t="s">
        <v>304</v>
      </c>
      <c r="E11" s="90" t="s">
        <v>314</v>
      </c>
      <c r="F11" s="91" t="s">
        <v>314</v>
      </c>
      <c r="G11" s="91" t="s">
        <v>314</v>
      </c>
      <c r="H11" s="91" t="s">
        <v>314</v>
      </c>
      <c r="I11" s="93">
        <v>17</v>
      </c>
      <c r="J11" s="91" t="s">
        <v>357</v>
      </c>
      <c r="K11" s="91"/>
      <c r="L11" s="190"/>
      <c r="M11" s="92">
        <v>9</v>
      </c>
      <c r="N11" s="96"/>
      <c r="O11" s="96"/>
      <c r="P11" s="86"/>
      <c r="Q11" s="97"/>
    </row>
    <row r="12" spans="1:17" ht="18" customHeight="1" thickBot="1">
      <c r="A12">
        <v>10</v>
      </c>
      <c r="B12" s="98" t="s">
        <v>10</v>
      </c>
      <c r="C12" s="85" t="s">
        <v>322</v>
      </c>
      <c r="D12" s="89" t="s">
        <v>339</v>
      </c>
      <c r="E12" s="90" t="s">
        <v>340</v>
      </c>
      <c r="F12" s="91" t="s">
        <v>340</v>
      </c>
      <c r="G12" s="91" t="s">
        <v>345</v>
      </c>
      <c r="H12" s="183" t="s">
        <v>339</v>
      </c>
      <c r="I12" s="93">
        <v>10</v>
      </c>
      <c r="J12" s="91" t="s">
        <v>341</v>
      </c>
      <c r="K12" s="91"/>
      <c r="L12" s="189"/>
      <c r="M12" s="82">
        <v>10</v>
      </c>
      <c r="N12" s="87"/>
      <c r="O12" s="86"/>
      <c r="P12" s="96"/>
      <c r="Q12" s="97"/>
    </row>
    <row r="13" spans="1:17" ht="18" customHeight="1" thickBot="1">
      <c r="A13">
        <v>11</v>
      </c>
      <c r="B13" s="76" t="s">
        <v>18</v>
      </c>
      <c r="C13" s="77" t="s">
        <v>115</v>
      </c>
      <c r="D13" s="89" t="s">
        <v>318</v>
      </c>
      <c r="E13" s="90" t="s">
        <v>338</v>
      </c>
      <c r="F13" s="91" t="s">
        <v>338</v>
      </c>
      <c r="G13" s="91" t="s">
        <v>338</v>
      </c>
      <c r="H13" s="91" t="s">
        <v>338</v>
      </c>
      <c r="I13" s="93">
        <v>14</v>
      </c>
      <c r="J13" s="91" t="s">
        <v>320</v>
      </c>
      <c r="K13" s="91"/>
      <c r="L13" s="190"/>
      <c r="M13" s="92">
        <v>11</v>
      </c>
      <c r="N13" s="99"/>
      <c r="O13" s="354" t="s">
        <v>109</v>
      </c>
      <c r="P13" s="355"/>
      <c r="Q13" s="356"/>
    </row>
    <row r="14" spans="1:17" ht="18" customHeight="1">
      <c r="A14">
        <v>12</v>
      </c>
      <c r="B14" s="84" t="s">
        <v>14</v>
      </c>
      <c r="C14" s="85" t="s">
        <v>323</v>
      </c>
      <c r="D14" s="79" t="s">
        <v>304</v>
      </c>
      <c r="E14" s="80" t="s">
        <v>384</v>
      </c>
      <c r="F14" s="182" t="s">
        <v>304</v>
      </c>
      <c r="G14" s="91" t="s">
        <v>314</v>
      </c>
      <c r="H14" s="91" t="s">
        <v>314</v>
      </c>
      <c r="I14" s="83">
        <v>14</v>
      </c>
      <c r="J14" s="81" t="s">
        <v>306</v>
      </c>
      <c r="K14" s="81"/>
      <c r="L14" s="189"/>
      <c r="M14" s="82">
        <v>12</v>
      </c>
      <c r="N14" s="78" t="s">
        <v>110</v>
      </c>
      <c r="O14" s="357" t="s">
        <v>179</v>
      </c>
      <c r="P14" s="358"/>
      <c r="Q14" s="359"/>
    </row>
    <row r="15" spans="1:17" ht="18" customHeight="1">
      <c r="A15">
        <v>13</v>
      </c>
      <c r="B15" s="94" t="s">
        <v>21</v>
      </c>
      <c r="C15" s="100" t="s">
        <v>324</v>
      </c>
      <c r="D15" s="79" t="s">
        <v>304</v>
      </c>
      <c r="E15" s="80" t="s">
        <v>338</v>
      </c>
      <c r="F15" s="81" t="s">
        <v>338</v>
      </c>
      <c r="G15" s="81" t="s">
        <v>338</v>
      </c>
      <c r="H15" s="91" t="s">
        <v>314</v>
      </c>
      <c r="I15" s="93">
        <v>11</v>
      </c>
      <c r="J15" s="91" t="s">
        <v>306</v>
      </c>
      <c r="K15" s="91"/>
      <c r="L15" s="287" t="s">
        <v>471</v>
      </c>
      <c r="M15" s="92">
        <v>13</v>
      </c>
      <c r="N15" s="88" t="s">
        <v>111</v>
      </c>
      <c r="O15" s="350" t="s">
        <v>467</v>
      </c>
      <c r="P15" s="351"/>
      <c r="Q15" s="352"/>
    </row>
    <row r="16" spans="1:17" ht="18" customHeight="1">
      <c r="A16">
        <v>14</v>
      </c>
      <c r="B16" s="84" t="s">
        <v>8</v>
      </c>
      <c r="C16" s="85" t="s">
        <v>118</v>
      </c>
      <c r="D16" s="79" t="s">
        <v>304</v>
      </c>
      <c r="E16" s="80" t="s">
        <v>314</v>
      </c>
      <c r="F16" s="81" t="s">
        <v>314</v>
      </c>
      <c r="G16" s="81" t="s">
        <v>314</v>
      </c>
      <c r="H16" s="81" t="s">
        <v>314</v>
      </c>
      <c r="I16" s="93">
        <v>6</v>
      </c>
      <c r="J16" s="91" t="s">
        <v>355</v>
      </c>
      <c r="K16" s="81"/>
      <c r="L16" s="189"/>
      <c r="M16" s="82">
        <v>14</v>
      </c>
      <c r="N16" s="88" t="s">
        <v>96</v>
      </c>
      <c r="O16" s="345" t="s">
        <v>332</v>
      </c>
      <c r="P16" s="346"/>
      <c r="Q16" s="347"/>
    </row>
    <row r="17" spans="1:17" ht="18" customHeight="1">
      <c r="A17">
        <v>15</v>
      </c>
      <c r="B17" s="84" t="s">
        <v>112</v>
      </c>
      <c r="C17" s="85" t="s">
        <v>113</v>
      </c>
      <c r="D17" s="89" t="s">
        <v>328</v>
      </c>
      <c r="E17" s="194" t="s">
        <v>371</v>
      </c>
      <c r="F17" s="203"/>
      <c r="G17" s="186"/>
      <c r="H17" s="185"/>
      <c r="I17" s="93">
        <v>14</v>
      </c>
      <c r="J17" s="91" t="s">
        <v>329</v>
      </c>
      <c r="K17" s="91"/>
      <c r="L17" s="190"/>
      <c r="M17" s="92">
        <v>15</v>
      </c>
      <c r="N17" s="363" t="s">
        <v>114</v>
      </c>
      <c r="O17" s="345" t="s">
        <v>200</v>
      </c>
      <c r="P17" s="346"/>
      <c r="Q17" s="347"/>
    </row>
    <row r="18" spans="1:19" ht="18" customHeight="1">
      <c r="A18">
        <v>16</v>
      </c>
      <c r="B18" s="84" t="s">
        <v>5</v>
      </c>
      <c r="C18" s="85" t="s">
        <v>372</v>
      </c>
      <c r="D18" s="89" t="s">
        <v>333</v>
      </c>
      <c r="E18" s="90" t="s">
        <v>338</v>
      </c>
      <c r="F18" s="91" t="s">
        <v>338</v>
      </c>
      <c r="G18" s="91" t="s">
        <v>338</v>
      </c>
      <c r="H18" s="91" t="s">
        <v>338</v>
      </c>
      <c r="I18" s="93">
        <v>7</v>
      </c>
      <c r="J18" s="91" t="s">
        <v>334</v>
      </c>
      <c r="K18" s="91"/>
      <c r="L18" s="190"/>
      <c r="M18" s="92">
        <v>16</v>
      </c>
      <c r="N18" s="364"/>
      <c r="O18" s="345" t="s">
        <v>354</v>
      </c>
      <c r="P18" s="346"/>
      <c r="Q18" s="347"/>
      <c r="S18" s="101"/>
    </row>
    <row r="19" spans="1:17" ht="18" customHeight="1">
      <c r="A19">
        <v>17</v>
      </c>
      <c r="B19" s="76" t="s">
        <v>11</v>
      </c>
      <c r="C19" s="77" t="s">
        <v>353</v>
      </c>
      <c r="D19" s="89" t="s">
        <v>304</v>
      </c>
      <c r="E19" s="90" t="s">
        <v>314</v>
      </c>
      <c r="F19" s="91" t="s">
        <v>314</v>
      </c>
      <c r="G19" s="91" t="s">
        <v>314</v>
      </c>
      <c r="H19" s="91" t="s">
        <v>314</v>
      </c>
      <c r="I19" s="93">
        <v>15</v>
      </c>
      <c r="J19" s="91" t="s">
        <v>352</v>
      </c>
      <c r="K19" s="91"/>
      <c r="L19" s="190"/>
      <c r="M19" s="92">
        <v>17</v>
      </c>
      <c r="N19" s="348" t="s">
        <v>116</v>
      </c>
      <c r="O19" s="350" t="s">
        <v>311</v>
      </c>
      <c r="P19" s="351"/>
      <c r="Q19" s="352"/>
    </row>
    <row r="20" spans="1:17" ht="18" customHeight="1">
      <c r="A20">
        <v>18</v>
      </c>
      <c r="B20" s="84" t="s">
        <v>9</v>
      </c>
      <c r="C20" s="85" t="s">
        <v>325</v>
      </c>
      <c r="D20" s="89" t="s">
        <v>304</v>
      </c>
      <c r="E20" s="90" t="s">
        <v>314</v>
      </c>
      <c r="F20" s="91" t="s">
        <v>314</v>
      </c>
      <c r="G20" s="91" t="s">
        <v>314</v>
      </c>
      <c r="H20" s="91" t="s">
        <v>314</v>
      </c>
      <c r="I20" s="93">
        <v>11</v>
      </c>
      <c r="J20" s="91" t="s">
        <v>2</v>
      </c>
      <c r="K20" s="81" t="s">
        <v>356</v>
      </c>
      <c r="L20" s="189"/>
      <c r="M20" s="92">
        <v>18</v>
      </c>
      <c r="N20" s="349"/>
      <c r="O20" s="345" t="s">
        <v>331</v>
      </c>
      <c r="P20" s="346"/>
      <c r="Q20" s="347"/>
    </row>
    <row r="21" spans="1:17" ht="18" customHeight="1">
      <c r="A21">
        <v>19</v>
      </c>
      <c r="B21" s="93" t="s">
        <v>121</v>
      </c>
      <c r="C21" s="107" t="s">
        <v>326</v>
      </c>
      <c r="D21" s="89" t="s">
        <v>304</v>
      </c>
      <c r="E21" s="187" t="s">
        <v>314</v>
      </c>
      <c r="F21" s="91" t="s">
        <v>359</v>
      </c>
      <c r="G21" s="91" t="s">
        <v>304</v>
      </c>
      <c r="H21" s="91" t="s">
        <v>360</v>
      </c>
      <c r="I21" s="93">
        <v>6</v>
      </c>
      <c r="J21" s="91" t="s">
        <v>361</v>
      </c>
      <c r="K21" s="91"/>
      <c r="L21" s="193"/>
      <c r="M21" s="108">
        <v>19</v>
      </c>
      <c r="N21" s="277" t="s">
        <v>119</v>
      </c>
      <c r="O21" s="350" t="s">
        <v>330</v>
      </c>
      <c r="P21" s="351"/>
      <c r="Q21" s="352"/>
    </row>
    <row r="22" spans="1:17" ht="18" customHeight="1" thickBot="1">
      <c r="A22">
        <v>20</v>
      </c>
      <c r="B22" s="84" t="s">
        <v>19</v>
      </c>
      <c r="C22" s="85" t="s">
        <v>117</v>
      </c>
      <c r="D22" s="103" t="s">
        <v>333</v>
      </c>
      <c r="E22" s="104" t="s">
        <v>351</v>
      </c>
      <c r="F22" s="105" t="s">
        <v>351</v>
      </c>
      <c r="G22" s="202" t="s">
        <v>348</v>
      </c>
      <c r="H22" s="105" t="s">
        <v>351</v>
      </c>
      <c r="I22" s="93">
        <v>8</v>
      </c>
      <c r="J22" s="91" t="s">
        <v>334</v>
      </c>
      <c r="K22" s="91"/>
      <c r="L22" s="190"/>
      <c r="M22" s="92">
        <v>20</v>
      </c>
      <c r="N22" s="278" t="s">
        <v>447</v>
      </c>
      <c r="O22" s="360" t="s">
        <v>466</v>
      </c>
      <c r="P22" s="361"/>
      <c r="Q22" s="362"/>
    </row>
    <row r="23" spans="1:17" ht="18" customHeight="1">
      <c r="A23">
        <v>21</v>
      </c>
      <c r="B23" s="93" t="s">
        <v>20</v>
      </c>
      <c r="C23" s="85" t="s">
        <v>327</v>
      </c>
      <c r="D23" s="89" t="s">
        <v>313</v>
      </c>
      <c r="E23" s="90" t="s">
        <v>314</v>
      </c>
      <c r="F23" s="91" t="s">
        <v>315</v>
      </c>
      <c r="G23" s="183" t="s">
        <v>304</v>
      </c>
      <c r="H23" s="91" t="s">
        <v>351</v>
      </c>
      <c r="I23" s="93">
        <v>6</v>
      </c>
      <c r="J23" s="91" t="s">
        <v>312</v>
      </c>
      <c r="K23" s="91"/>
      <c r="L23" s="190"/>
      <c r="M23" s="92">
        <v>21</v>
      </c>
      <c r="N23" s="56"/>
      <c r="O23" s="57"/>
      <c r="P23" s="57"/>
      <c r="Q23" s="58"/>
    </row>
    <row r="24" spans="1:13" ht="18" customHeight="1">
      <c r="A24">
        <v>22</v>
      </c>
      <c r="B24" s="76" t="s">
        <v>106</v>
      </c>
      <c r="C24" s="77" t="s">
        <v>468</v>
      </c>
      <c r="D24" s="89" t="s">
        <v>304</v>
      </c>
      <c r="E24" s="90" t="s">
        <v>338</v>
      </c>
      <c r="F24" s="91" t="s">
        <v>338</v>
      </c>
      <c r="G24" s="102" t="s">
        <v>338</v>
      </c>
      <c r="H24" s="91" t="s">
        <v>338</v>
      </c>
      <c r="I24" s="93">
        <v>6</v>
      </c>
      <c r="J24" s="91" t="s">
        <v>305</v>
      </c>
      <c r="K24" s="91"/>
      <c r="L24" s="189"/>
      <c r="M24" s="82" t="s">
        <v>224</v>
      </c>
    </row>
    <row r="25" spans="1:17" ht="18" customHeight="1">
      <c r="A25">
        <v>23</v>
      </c>
      <c r="B25" s="76" t="s">
        <v>15</v>
      </c>
      <c r="C25" s="77" t="s">
        <v>182</v>
      </c>
      <c r="D25" s="79" t="s">
        <v>474</v>
      </c>
      <c r="E25" s="80"/>
      <c r="F25" s="81"/>
      <c r="G25" s="81"/>
      <c r="H25" s="81"/>
      <c r="I25" s="83"/>
      <c r="J25" s="81"/>
      <c r="K25" s="81"/>
      <c r="L25" s="191"/>
      <c r="M25" s="106" t="s">
        <v>181</v>
      </c>
      <c r="N25" s="55"/>
      <c r="O25" s="52"/>
      <c r="P25" s="52"/>
      <c r="Q25" s="59"/>
    </row>
    <row r="26" spans="1:16" ht="18" customHeight="1" thickBot="1">
      <c r="A26">
        <v>24</v>
      </c>
      <c r="B26" s="109" t="s">
        <v>6</v>
      </c>
      <c r="C26" s="110" t="s">
        <v>120</v>
      </c>
      <c r="D26" s="111" t="s">
        <v>368</v>
      </c>
      <c r="E26" s="112"/>
      <c r="F26" s="113"/>
      <c r="G26" s="113"/>
      <c r="H26" s="113"/>
      <c r="I26" s="109"/>
      <c r="J26" s="113"/>
      <c r="K26" s="113"/>
      <c r="L26" s="192"/>
      <c r="M26" s="114" t="s">
        <v>183</v>
      </c>
      <c r="N26" s="55"/>
      <c r="O26" s="52"/>
      <c r="P26" s="52"/>
    </row>
  </sheetData>
  <sheetProtection/>
  <mergeCells count="13">
    <mergeCell ref="O22:Q22"/>
    <mergeCell ref="N17:N18"/>
    <mergeCell ref="O18:Q18"/>
    <mergeCell ref="O19:Q19"/>
    <mergeCell ref="O20:Q20"/>
    <mergeCell ref="O17:Q17"/>
    <mergeCell ref="N19:N20"/>
    <mergeCell ref="O21:Q21"/>
    <mergeCell ref="O16:Q16"/>
    <mergeCell ref="A1:P1"/>
    <mergeCell ref="O13:Q13"/>
    <mergeCell ref="O14:Q14"/>
    <mergeCell ref="O15:Q15"/>
  </mergeCells>
  <printOptions/>
  <pageMargins left="0.25" right="0.25" top="0.75" bottom="0.75" header="0.3" footer="0.3"/>
  <pageSetup fitToHeight="1" fitToWidth="1" horizontalDpi="600" verticalDpi="600" orientation="landscape" paperSize="9" scale="88" r:id="rId1"/>
</worksheet>
</file>

<file path=xl/worksheets/sheet10.xml><?xml version="1.0" encoding="utf-8"?>
<worksheet xmlns="http://schemas.openxmlformats.org/spreadsheetml/2006/main" xmlns:r="http://schemas.openxmlformats.org/officeDocument/2006/relationships">
  <sheetPr>
    <tabColor rgb="FF00B0F0"/>
  </sheetPr>
  <dimension ref="B1:BI38"/>
  <sheetViews>
    <sheetView tabSelected="1" view="pageBreakPreview" zoomScaleNormal="75" zoomScaleSheetLayoutView="100" zoomScalePageLayoutView="0" workbookViewId="0" topLeftCell="A1">
      <selection activeCell="S18" sqref="S18:AB18"/>
    </sheetView>
  </sheetViews>
  <sheetFormatPr defaultColWidth="9.00390625" defaultRowHeight="13.5"/>
  <cols>
    <col min="1" max="1" width="2.125" style="4" customWidth="1"/>
    <col min="2" max="32" width="3.125" style="4" customWidth="1"/>
    <col min="33" max="53" width="3.00390625" style="48" customWidth="1"/>
    <col min="54" max="55" width="3.00390625" style="4" customWidth="1"/>
    <col min="56" max="16384" width="9.00390625" style="4" customWidth="1"/>
  </cols>
  <sheetData>
    <row r="1" spans="2:61" s="2" customFormat="1" ht="30" customHeight="1" thickBot="1">
      <c r="B1" s="1" t="s">
        <v>374</v>
      </c>
      <c r="C1" s="11"/>
      <c r="D1" s="11"/>
      <c r="E1" s="11"/>
      <c r="F1" s="11"/>
      <c r="G1" s="11"/>
      <c r="H1" s="11"/>
      <c r="I1" s="11"/>
      <c r="J1" s="11"/>
      <c r="K1" s="11"/>
      <c r="L1" s="11"/>
      <c r="M1" s="575" t="s">
        <v>214</v>
      </c>
      <c r="N1" s="572"/>
      <c r="O1" s="572"/>
      <c r="P1" s="572"/>
      <c r="Q1" s="576"/>
      <c r="R1" s="10"/>
      <c r="S1" s="673" t="s">
        <v>213</v>
      </c>
      <c r="T1" s="674"/>
      <c r="U1" s="674"/>
      <c r="V1" s="674"/>
      <c r="W1" s="675"/>
      <c r="X1" s="11"/>
      <c r="Y1" s="676" t="s">
        <v>144</v>
      </c>
      <c r="Z1" s="677"/>
      <c r="AA1" s="677"/>
      <c r="AB1" s="677"/>
      <c r="AC1" s="678"/>
      <c r="AD1" s="11"/>
      <c r="AE1" s="11"/>
      <c r="AF1" s="672"/>
      <c r="AG1" s="672"/>
      <c r="AH1" s="672"/>
      <c r="AI1" s="672"/>
      <c r="AJ1" s="672"/>
      <c r="AL1" s="48"/>
      <c r="AM1" s="48"/>
      <c r="AN1" s="48"/>
      <c r="AO1" s="48"/>
      <c r="AP1" s="48"/>
      <c r="AQ1" s="48"/>
      <c r="AR1" s="48"/>
      <c r="AS1" s="48"/>
      <c r="AT1" s="48"/>
      <c r="AU1" s="48"/>
      <c r="AV1" s="48"/>
      <c r="AW1" s="48"/>
      <c r="AX1" s="48"/>
      <c r="AY1" s="48"/>
      <c r="AZ1" s="48"/>
      <c r="BA1" s="48"/>
      <c r="BB1" s="48"/>
      <c r="BC1" s="48"/>
      <c r="BD1" s="48"/>
      <c r="BE1" s="48"/>
      <c r="BF1" s="48"/>
      <c r="BI1" s="67"/>
    </row>
    <row r="2" spans="2:56" s="2" customFormat="1" ht="30" customHeight="1">
      <c r="B2" s="26"/>
      <c r="C2" s="11"/>
      <c r="D2" s="28" t="s">
        <v>64</v>
      </c>
      <c r="E2" s="11"/>
      <c r="F2" s="11"/>
      <c r="G2" s="11"/>
      <c r="H2" s="11"/>
      <c r="I2" s="11"/>
      <c r="J2" s="28" t="s">
        <v>23</v>
      </c>
      <c r="K2" s="11"/>
      <c r="L2" s="11"/>
      <c r="M2" s="570" t="s">
        <v>219</v>
      </c>
      <c r="N2" s="570"/>
      <c r="O2" s="570"/>
      <c r="P2" s="570"/>
      <c r="Q2" s="570"/>
      <c r="R2" s="570"/>
      <c r="S2" s="570"/>
      <c r="T2" s="570"/>
      <c r="U2" s="570"/>
      <c r="V2" s="570"/>
      <c r="W2" s="9" t="s">
        <v>24</v>
      </c>
      <c r="X2" s="9"/>
      <c r="Y2" s="28"/>
      <c r="Z2" s="28"/>
      <c r="AA2" s="28"/>
      <c r="AB2" s="28"/>
      <c r="AC2" s="28"/>
      <c r="AD2" s="9"/>
      <c r="AE2" s="11"/>
      <c r="AG2" s="48"/>
      <c r="AH2" s="48"/>
      <c r="AI2" s="48"/>
      <c r="AJ2" s="48"/>
      <c r="AK2" s="48"/>
      <c r="AL2" s="48"/>
      <c r="AM2" s="48"/>
      <c r="AN2" s="48"/>
      <c r="AO2" s="48"/>
      <c r="AP2" s="48"/>
      <c r="AQ2" s="48"/>
      <c r="AR2" s="48"/>
      <c r="AS2" s="48"/>
      <c r="AT2" s="48"/>
      <c r="AU2" s="48"/>
      <c r="AV2" s="48"/>
      <c r="AW2" s="48"/>
      <c r="AX2" s="48"/>
      <c r="AY2" s="48"/>
      <c r="AZ2" s="48"/>
      <c r="BA2" s="48"/>
      <c r="BD2" s="67"/>
    </row>
    <row r="3" spans="2:56" ht="18" customHeight="1" thickBot="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BD3" s="67"/>
    </row>
    <row r="4" spans="2:56" ht="18.75" customHeight="1">
      <c r="B4" s="666"/>
      <c r="C4" s="665"/>
      <c r="D4" s="665"/>
      <c r="E4" s="665"/>
      <c r="F4" s="666" t="s">
        <v>25</v>
      </c>
      <c r="G4" s="665"/>
      <c r="H4" s="665"/>
      <c r="I4" s="665"/>
      <c r="J4" s="665"/>
      <c r="K4" s="665"/>
      <c r="L4" s="665"/>
      <c r="M4" s="665"/>
      <c r="N4" s="665"/>
      <c r="O4" s="667"/>
      <c r="P4" s="665" t="s">
        <v>26</v>
      </c>
      <c r="Q4" s="665"/>
      <c r="R4" s="665"/>
      <c r="S4" s="666" t="s">
        <v>27</v>
      </c>
      <c r="T4" s="665"/>
      <c r="U4" s="665"/>
      <c r="V4" s="665"/>
      <c r="W4" s="665"/>
      <c r="X4" s="665"/>
      <c r="Y4" s="665"/>
      <c r="Z4" s="665"/>
      <c r="AA4" s="665"/>
      <c r="AB4" s="667"/>
      <c r="AC4" s="665" t="s">
        <v>26</v>
      </c>
      <c r="AD4" s="665"/>
      <c r="AE4" s="667"/>
      <c r="BD4" s="67"/>
    </row>
    <row r="5" spans="2:56" ht="18.75" customHeight="1">
      <c r="B5" s="662">
        <v>0.3611111111111111</v>
      </c>
      <c r="C5" s="663"/>
      <c r="D5" s="663"/>
      <c r="E5" s="663"/>
      <c r="F5" s="534" t="str">
        <f>'予選記入用'!R44</f>
        <v>茨田</v>
      </c>
      <c r="G5" s="480"/>
      <c r="H5" s="480"/>
      <c r="I5" s="480"/>
      <c r="J5" s="480" t="s">
        <v>72</v>
      </c>
      <c r="K5" s="480"/>
      <c r="L5" s="480" t="str">
        <f>'予選記入用'!M43</f>
        <v>守口東</v>
      </c>
      <c r="M5" s="480"/>
      <c r="N5" s="480"/>
      <c r="O5" s="481"/>
      <c r="P5" s="547" t="str">
        <f>'予選記入用'!R43</f>
        <v>なぎさ</v>
      </c>
      <c r="Q5" s="469"/>
      <c r="R5" s="548"/>
      <c r="S5" s="534" t="str">
        <f>'予選記入用'!M44</f>
        <v>泉尾</v>
      </c>
      <c r="T5" s="480"/>
      <c r="U5" s="480"/>
      <c r="V5" s="480"/>
      <c r="W5" s="480" t="s">
        <v>22</v>
      </c>
      <c r="X5" s="480"/>
      <c r="Y5" s="480" t="str">
        <f>'予選記入用'!H43</f>
        <v>大手前</v>
      </c>
      <c r="Z5" s="480"/>
      <c r="AA5" s="480"/>
      <c r="AB5" s="481"/>
      <c r="AC5" s="547" t="str">
        <f>L9</f>
        <v>旭</v>
      </c>
      <c r="AD5" s="469"/>
      <c r="AE5" s="548"/>
      <c r="BD5" s="67"/>
    </row>
    <row r="6" spans="2:56" ht="18.75" customHeight="1">
      <c r="B6" s="653" t="s">
        <v>96</v>
      </c>
      <c r="C6" s="654"/>
      <c r="D6" s="654"/>
      <c r="E6" s="655"/>
      <c r="F6" s="562"/>
      <c r="G6" s="496"/>
      <c r="H6" s="496"/>
      <c r="I6" s="496"/>
      <c r="J6" s="141"/>
      <c r="K6" s="141"/>
      <c r="L6" s="496"/>
      <c r="M6" s="496"/>
      <c r="N6" s="496"/>
      <c r="O6" s="563"/>
      <c r="P6" s="562"/>
      <c r="Q6" s="496"/>
      <c r="R6" s="563"/>
      <c r="S6" s="562"/>
      <c r="T6" s="496"/>
      <c r="U6" s="496"/>
      <c r="V6" s="496"/>
      <c r="W6" s="141"/>
      <c r="X6" s="141"/>
      <c r="Y6" s="496"/>
      <c r="Z6" s="496"/>
      <c r="AA6" s="496"/>
      <c r="AB6" s="563"/>
      <c r="AC6" s="562"/>
      <c r="AD6" s="496"/>
      <c r="AE6" s="563"/>
      <c r="BD6" s="67"/>
    </row>
    <row r="7" spans="2:56" ht="18.75" customHeight="1">
      <c r="B7" s="662">
        <v>0.3958333333333333</v>
      </c>
      <c r="C7" s="663"/>
      <c r="D7" s="663"/>
      <c r="E7" s="663"/>
      <c r="F7" s="519" t="str">
        <f>'3日目本選'!F96:I96</f>
        <v>四條畷</v>
      </c>
      <c r="G7" s="482"/>
      <c r="H7" s="482"/>
      <c r="I7" s="482"/>
      <c r="J7" s="482" t="s">
        <v>72</v>
      </c>
      <c r="K7" s="482"/>
      <c r="L7" s="482" t="str">
        <f>'3日目本選'!L96:O96</f>
        <v>西寝屋川</v>
      </c>
      <c r="M7" s="482"/>
      <c r="N7" s="482"/>
      <c r="O7" s="515"/>
      <c r="P7" s="528" t="str">
        <f>'予選記入用'!M43</f>
        <v>守口東</v>
      </c>
      <c r="Q7" s="529"/>
      <c r="R7" s="530"/>
      <c r="S7" s="519" t="str">
        <f>'3日目本選'!S96:V96</f>
        <v>交野</v>
      </c>
      <c r="T7" s="482"/>
      <c r="U7" s="482"/>
      <c r="V7" s="482"/>
      <c r="W7" s="482" t="s">
        <v>72</v>
      </c>
      <c r="X7" s="482"/>
      <c r="Y7" s="482" t="str">
        <f>'3日目本選'!Y96:AB96</f>
        <v>緑風冠</v>
      </c>
      <c r="Z7" s="482"/>
      <c r="AA7" s="482"/>
      <c r="AB7" s="515"/>
      <c r="AC7" s="528" t="str">
        <f>'予選記入用'!M44</f>
        <v>泉尾</v>
      </c>
      <c r="AD7" s="529"/>
      <c r="AE7" s="530"/>
      <c r="BD7" s="67"/>
    </row>
    <row r="8" spans="2:56" ht="18.75" customHeight="1">
      <c r="B8" s="653" t="s">
        <v>96</v>
      </c>
      <c r="C8" s="654"/>
      <c r="D8" s="654"/>
      <c r="E8" s="655"/>
      <c r="F8" s="510"/>
      <c r="G8" s="457"/>
      <c r="H8" s="457"/>
      <c r="I8" s="457"/>
      <c r="J8" s="250"/>
      <c r="K8" s="250"/>
      <c r="L8" s="457"/>
      <c r="M8" s="457"/>
      <c r="N8" s="457"/>
      <c r="O8" s="511"/>
      <c r="P8" s="531" t="str">
        <f>'予選記入用'!R44</f>
        <v>茨田</v>
      </c>
      <c r="Q8" s="532"/>
      <c r="R8" s="533"/>
      <c r="S8" s="510"/>
      <c r="T8" s="457"/>
      <c r="U8" s="457"/>
      <c r="V8" s="457"/>
      <c r="W8" s="250"/>
      <c r="X8" s="250"/>
      <c r="Y8" s="457"/>
      <c r="Z8" s="457"/>
      <c r="AA8" s="457"/>
      <c r="AB8" s="511"/>
      <c r="AC8" s="531" t="str">
        <f>'予選記入用'!H43</f>
        <v>大手前</v>
      </c>
      <c r="AD8" s="532"/>
      <c r="AE8" s="533"/>
      <c r="BD8" s="67"/>
    </row>
    <row r="9" spans="2:56" ht="18.75" customHeight="1">
      <c r="B9" s="662">
        <v>0.4583333333333333</v>
      </c>
      <c r="C9" s="663"/>
      <c r="D9" s="663"/>
      <c r="E9" s="664"/>
      <c r="F9" s="668" t="str">
        <f>'予選記入用'!H43</f>
        <v>大手前</v>
      </c>
      <c r="G9" s="620"/>
      <c r="H9" s="620"/>
      <c r="I9" s="620"/>
      <c r="J9" s="620" t="s">
        <v>22</v>
      </c>
      <c r="K9" s="620"/>
      <c r="L9" s="620" t="str">
        <f>'予選記入用'!C43</f>
        <v>旭</v>
      </c>
      <c r="M9" s="620"/>
      <c r="N9" s="620"/>
      <c r="O9" s="621"/>
      <c r="P9" s="501" t="str">
        <f>F7</f>
        <v>四條畷</v>
      </c>
      <c r="Q9" s="502"/>
      <c r="R9" s="503"/>
      <c r="S9" s="668" t="str">
        <f>'予選記入用'!R43</f>
        <v>なぎさ</v>
      </c>
      <c r="T9" s="620"/>
      <c r="U9" s="620"/>
      <c r="V9" s="620"/>
      <c r="W9" s="620" t="s">
        <v>22</v>
      </c>
      <c r="X9" s="620"/>
      <c r="Y9" s="620" t="str">
        <f>'予選記入用'!R44</f>
        <v>茨田</v>
      </c>
      <c r="Z9" s="620"/>
      <c r="AA9" s="620"/>
      <c r="AB9" s="621"/>
      <c r="AC9" s="501" t="str">
        <f>S7</f>
        <v>交野</v>
      </c>
      <c r="AD9" s="502"/>
      <c r="AE9" s="503"/>
      <c r="BD9" s="67"/>
    </row>
    <row r="10" spans="2:56" ht="18.75" customHeight="1">
      <c r="B10" s="653" t="s">
        <v>96</v>
      </c>
      <c r="C10" s="654"/>
      <c r="D10" s="654"/>
      <c r="E10" s="655"/>
      <c r="F10" s="531"/>
      <c r="G10" s="532"/>
      <c r="H10" s="532"/>
      <c r="I10" s="532"/>
      <c r="J10" s="151"/>
      <c r="K10" s="151"/>
      <c r="L10" s="630"/>
      <c r="M10" s="630"/>
      <c r="N10" s="630"/>
      <c r="O10" s="631"/>
      <c r="P10" s="510"/>
      <c r="Q10" s="457"/>
      <c r="R10" s="511"/>
      <c r="S10" s="531"/>
      <c r="T10" s="532"/>
      <c r="U10" s="532"/>
      <c r="V10" s="532"/>
      <c r="W10" s="151"/>
      <c r="X10" s="151"/>
      <c r="Y10" s="532"/>
      <c r="Z10" s="532"/>
      <c r="AA10" s="532"/>
      <c r="AB10" s="533"/>
      <c r="AC10" s="510"/>
      <c r="AD10" s="457"/>
      <c r="AE10" s="511"/>
      <c r="BD10" s="67"/>
    </row>
    <row r="11" spans="2:56" ht="18.75" customHeight="1">
      <c r="B11" s="641">
        <v>0.4930555555555556</v>
      </c>
      <c r="C11" s="642"/>
      <c r="D11" s="642"/>
      <c r="E11" s="642"/>
      <c r="F11" s="519" t="str">
        <f>'3日目本選'!F95:I95</f>
        <v>枚方</v>
      </c>
      <c r="G11" s="482"/>
      <c r="H11" s="482"/>
      <c r="I11" s="482"/>
      <c r="J11" s="482" t="s">
        <v>22</v>
      </c>
      <c r="K11" s="482"/>
      <c r="L11" s="482" t="str">
        <f>'3日目本選'!L95:O95</f>
        <v>皐が丘</v>
      </c>
      <c r="M11" s="482"/>
      <c r="N11" s="482"/>
      <c r="O11" s="515"/>
      <c r="P11" s="501" t="str">
        <f>L7</f>
        <v>西寝屋川</v>
      </c>
      <c r="Q11" s="502"/>
      <c r="R11" s="503"/>
      <c r="S11" s="519" t="str">
        <f>'3日目本選'!S95:V95</f>
        <v>芦間</v>
      </c>
      <c r="T11" s="482"/>
      <c r="U11" s="482"/>
      <c r="V11" s="482"/>
      <c r="W11" s="482" t="s">
        <v>22</v>
      </c>
      <c r="X11" s="482"/>
      <c r="Y11" s="482" t="str">
        <f>'3日目本選'!Y95:AB95</f>
        <v>門真西</v>
      </c>
      <c r="Z11" s="482"/>
      <c r="AA11" s="482"/>
      <c r="AB11" s="515"/>
      <c r="AC11" s="501" t="str">
        <f>Y7</f>
        <v>緑風冠</v>
      </c>
      <c r="AD11" s="502"/>
      <c r="AE11" s="503"/>
      <c r="BD11" s="67"/>
    </row>
    <row r="12" spans="2:56" ht="18.75" customHeight="1">
      <c r="B12" s="644" t="s">
        <v>96</v>
      </c>
      <c r="C12" s="645"/>
      <c r="D12" s="645"/>
      <c r="E12" s="646"/>
      <c r="F12" s="634"/>
      <c r="G12" s="632"/>
      <c r="H12" s="632"/>
      <c r="I12" s="632"/>
      <c r="J12" s="250"/>
      <c r="K12" s="250"/>
      <c r="L12" s="632"/>
      <c r="M12" s="632"/>
      <c r="N12" s="632"/>
      <c r="O12" s="633"/>
      <c r="P12" s="510"/>
      <c r="Q12" s="457"/>
      <c r="R12" s="511"/>
      <c r="S12" s="510"/>
      <c r="T12" s="457"/>
      <c r="U12" s="457"/>
      <c r="V12" s="457"/>
      <c r="W12" s="250"/>
      <c r="X12" s="250"/>
      <c r="Y12" s="457"/>
      <c r="Z12" s="457"/>
      <c r="AA12" s="457"/>
      <c r="AB12" s="511"/>
      <c r="AC12" s="510"/>
      <c r="AD12" s="457"/>
      <c r="AE12" s="511"/>
      <c r="BD12" s="67"/>
    </row>
    <row r="13" spans="2:56" ht="18.75" customHeight="1">
      <c r="B13" s="641">
        <v>0.5555555555555556</v>
      </c>
      <c r="C13" s="642"/>
      <c r="D13" s="642"/>
      <c r="E13" s="643"/>
      <c r="F13" s="534" t="str">
        <f>'予選記入用'!M43</f>
        <v>守口東</v>
      </c>
      <c r="G13" s="480"/>
      <c r="H13" s="480"/>
      <c r="I13" s="480"/>
      <c r="J13" s="480" t="s">
        <v>22</v>
      </c>
      <c r="K13" s="480"/>
      <c r="L13" s="480" t="str">
        <f>'予選記入用'!R43</f>
        <v>なぎさ</v>
      </c>
      <c r="M13" s="480"/>
      <c r="N13" s="480"/>
      <c r="O13" s="480"/>
      <c r="P13" s="616" t="str">
        <f>F17</f>
        <v>香里丘</v>
      </c>
      <c r="Q13" s="617"/>
      <c r="R13" s="618"/>
      <c r="S13" s="480" t="str">
        <f>'予選記入用'!C43</f>
        <v>旭</v>
      </c>
      <c r="T13" s="480"/>
      <c r="U13" s="480"/>
      <c r="V13" s="480"/>
      <c r="W13" s="620" t="s">
        <v>22</v>
      </c>
      <c r="X13" s="620"/>
      <c r="Y13" s="480" t="str">
        <f>'予選記入用'!M44</f>
        <v>泉尾</v>
      </c>
      <c r="Z13" s="480"/>
      <c r="AA13" s="480"/>
      <c r="AB13" s="481"/>
      <c r="AC13" s="616" t="str">
        <f>S17</f>
        <v>市岡</v>
      </c>
      <c r="AD13" s="617"/>
      <c r="AE13" s="618"/>
      <c r="BD13" s="67"/>
    </row>
    <row r="14" spans="2:56" ht="18.75" customHeight="1">
      <c r="B14" s="644" t="s">
        <v>96</v>
      </c>
      <c r="C14" s="645"/>
      <c r="D14" s="645"/>
      <c r="E14" s="646"/>
      <c r="F14" s="562"/>
      <c r="G14" s="496"/>
      <c r="H14" s="496"/>
      <c r="I14" s="496"/>
      <c r="J14" s="141"/>
      <c r="K14" s="141"/>
      <c r="L14" s="619"/>
      <c r="M14" s="619"/>
      <c r="N14" s="619"/>
      <c r="O14" s="619"/>
      <c r="P14" s="492" t="str">
        <f>L17</f>
        <v>長尾</v>
      </c>
      <c r="Q14" s="459"/>
      <c r="R14" s="493"/>
      <c r="S14" s="496"/>
      <c r="T14" s="496"/>
      <c r="U14" s="496"/>
      <c r="V14" s="496"/>
      <c r="W14" s="151"/>
      <c r="X14" s="151"/>
      <c r="Y14" s="496"/>
      <c r="Z14" s="496"/>
      <c r="AA14" s="496"/>
      <c r="AB14" s="563"/>
      <c r="AC14" s="492" t="str">
        <f>Y17</f>
        <v>枚方津田</v>
      </c>
      <c r="AD14" s="459"/>
      <c r="AE14" s="493"/>
      <c r="BD14" s="67"/>
    </row>
    <row r="15" spans="2:56" ht="18.75" customHeight="1">
      <c r="B15" s="641">
        <v>0.5902777777777778</v>
      </c>
      <c r="C15" s="642"/>
      <c r="D15" s="642"/>
      <c r="E15" s="642"/>
      <c r="F15" s="535" t="str">
        <f>'3日目本選'!F53:I53</f>
        <v>なみはや</v>
      </c>
      <c r="G15" s="497"/>
      <c r="H15" s="497"/>
      <c r="I15" s="497"/>
      <c r="J15" s="497" t="s">
        <v>72</v>
      </c>
      <c r="K15" s="497"/>
      <c r="L15" s="497" t="str">
        <f>'3日目本選'!L53:O53</f>
        <v>牧野</v>
      </c>
      <c r="M15" s="497"/>
      <c r="N15" s="497"/>
      <c r="O15" s="498"/>
      <c r="P15" s="501" t="str">
        <f>F11</f>
        <v>枚方</v>
      </c>
      <c r="Q15" s="502"/>
      <c r="R15" s="503"/>
      <c r="S15" s="535" t="str">
        <f>'3日目本選'!S53:V53</f>
        <v>港</v>
      </c>
      <c r="T15" s="497"/>
      <c r="U15" s="497"/>
      <c r="V15" s="497"/>
      <c r="W15" s="497" t="s">
        <v>72</v>
      </c>
      <c r="X15" s="497"/>
      <c r="Y15" s="497" t="str">
        <f>'3日目本選'!Y53:AB53</f>
        <v>寝屋川</v>
      </c>
      <c r="Z15" s="497"/>
      <c r="AA15" s="497"/>
      <c r="AB15" s="498"/>
      <c r="AC15" s="501" t="str">
        <f>S11</f>
        <v>芦間</v>
      </c>
      <c r="AD15" s="502"/>
      <c r="AE15" s="503"/>
      <c r="BD15" s="67"/>
    </row>
    <row r="16" spans="2:56" ht="18.75" customHeight="1">
      <c r="B16" s="644" t="s">
        <v>96</v>
      </c>
      <c r="C16" s="645"/>
      <c r="D16" s="645"/>
      <c r="E16" s="646"/>
      <c r="F16" s="492"/>
      <c r="G16" s="459"/>
      <c r="H16" s="459"/>
      <c r="I16" s="459"/>
      <c r="J16" s="256"/>
      <c r="K16" s="256"/>
      <c r="L16" s="459"/>
      <c r="M16" s="459"/>
      <c r="N16" s="459"/>
      <c r="O16" s="493"/>
      <c r="P16" s="510" t="str">
        <f>L11</f>
        <v>皐が丘</v>
      </c>
      <c r="Q16" s="457"/>
      <c r="R16" s="511"/>
      <c r="S16" s="492"/>
      <c r="T16" s="459"/>
      <c r="U16" s="459"/>
      <c r="V16" s="459"/>
      <c r="W16" s="256"/>
      <c r="X16" s="256"/>
      <c r="Y16" s="459"/>
      <c r="Z16" s="459"/>
      <c r="AA16" s="459"/>
      <c r="AB16" s="493"/>
      <c r="AC16" s="510" t="str">
        <f>Y11</f>
        <v>門真西</v>
      </c>
      <c r="AD16" s="457"/>
      <c r="AE16" s="511"/>
      <c r="BD16" s="67"/>
    </row>
    <row r="17" spans="2:56" ht="18.75" customHeight="1">
      <c r="B17" s="641">
        <v>0.6527777777777778</v>
      </c>
      <c r="C17" s="642"/>
      <c r="D17" s="642"/>
      <c r="E17" s="643"/>
      <c r="F17" s="535" t="str">
        <f>'3日目本選'!F52:I52</f>
        <v>香里丘</v>
      </c>
      <c r="G17" s="497"/>
      <c r="H17" s="497"/>
      <c r="I17" s="497"/>
      <c r="J17" s="497" t="s">
        <v>72</v>
      </c>
      <c r="K17" s="497"/>
      <c r="L17" s="497" t="str">
        <f>'3日目本選'!L52:O52</f>
        <v>長尾</v>
      </c>
      <c r="M17" s="497"/>
      <c r="N17" s="497"/>
      <c r="O17" s="498"/>
      <c r="P17" s="489" t="str">
        <f>F15</f>
        <v>なみはや</v>
      </c>
      <c r="Q17" s="490"/>
      <c r="R17" s="491"/>
      <c r="S17" s="535" t="str">
        <f>'3日目本選'!S52:V52</f>
        <v>市岡</v>
      </c>
      <c r="T17" s="497"/>
      <c r="U17" s="497"/>
      <c r="V17" s="497"/>
      <c r="W17" s="497" t="s">
        <v>72</v>
      </c>
      <c r="X17" s="497"/>
      <c r="Y17" s="497" t="str">
        <f>'3日目本選'!Y52:AB52</f>
        <v>枚方津田</v>
      </c>
      <c r="Z17" s="497"/>
      <c r="AA17" s="497"/>
      <c r="AB17" s="498"/>
      <c r="AC17" s="489" t="str">
        <f>S15</f>
        <v>港</v>
      </c>
      <c r="AD17" s="490"/>
      <c r="AE17" s="491"/>
      <c r="BD17" s="67"/>
    </row>
    <row r="18" spans="2:56" ht="18.75" customHeight="1" thickBot="1">
      <c r="B18" s="649" t="s">
        <v>96</v>
      </c>
      <c r="C18" s="650"/>
      <c r="D18" s="650"/>
      <c r="E18" s="651"/>
      <c r="F18" s="640"/>
      <c r="G18" s="638"/>
      <c r="H18" s="638"/>
      <c r="I18" s="638"/>
      <c r="J18" s="256"/>
      <c r="K18" s="256"/>
      <c r="L18" s="638"/>
      <c r="M18" s="638"/>
      <c r="N18" s="638"/>
      <c r="O18" s="639"/>
      <c r="P18" s="541" t="str">
        <f>L15</f>
        <v>牧野</v>
      </c>
      <c r="Q18" s="468"/>
      <c r="R18" s="513"/>
      <c r="S18" s="541"/>
      <c r="T18" s="468"/>
      <c r="U18" s="468"/>
      <c r="V18" s="468"/>
      <c r="W18" s="258"/>
      <c r="X18" s="258"/>
      <c r="Y18" s="638"/>
      <c r="Z18" s="638"/>
      <c r="AA18" s="638"/>
      <c r="AB18" s="639"/>
      <c r="AC18" s="541" t="str">
        <f>Y15</f>
        <v>寝屋川</v>
      </c>
      <c r="AD18" s="468"/>
      <c r="AE18" s="513"/>
      <c r="BD18" s="67"/>
    </row>
    <row r="19" spans="2:56" ht="20.25" customHeight="1" thickBot="1">
      <c r="B19" s="656">
        <v>0.7222222222222222</v>
      </c>
      <c r="C19" s="657"/>
      <c r="D19" s="657"/>
      <c r="E19" s="657"/>
      <c r="F19" s="658" t="s">
        <v>68</v>
      </c>
      <c r="G19" s="659"/>
      <c r="H19" s="659"/>
      <c r="I19" s="659"/>
      <c r="J19" s="659"/>
      <c r="K19" s="659"/>
      <c r="L19" s="659"/>
      <c r="M19" s="659"/>
      <c r="N19" s="659"/>
      <c r="O19" s="659"/>
      <c r="P19" s="659"/>
      <c r="Q19" s="659"/>
      <c r="R19" s="659"/>
      <c r="S19" s="659"/>
      <c r="T19" s="659"/>
      <c r="U19" s="659"/>
      <c r="V19" s="659"/>
      <c r="W19" s="659"/>
      <c r="X19" s="659"/>
      <c r="Y19" s="659"/>
      <c r="Z19" s="659"/>
      <c r="AA19" s="659"/>
      <c r="AB19" s="659"/>
      <c r="AC19" s="659"/>
      <c r="AD19" s="659"/>
      <c r="AE19" s="660"/>
      <c r="BD19" s="67"/>
    </row>
    <row r="20" spans="2:56" ht="20.25" customHeight="1" thickBot="1">
      <c r="B20" s="652">
        <v>0.7430555555555555</v>
      </c>
      <c r="C20" s="443"/>
      <c r="D20" s="443"/>
      <c r="E20" s="443"/>
      <c r="F20" s="635" t="s">
        <v>69</v>
      </c>
      <c r="G20" s="636"/>
      <c r="H20" s="636"/>
      <c r="I20" s="636"/>
      <c r="J20" s="636"/>
      <c r="K20" s="636"/>
      <c r="L20" s="636"/>
      <c r="M20" s="636"/>
      <c r="N20" s="636"/>
      <c r="O20" s="636"/>
      <c r="P20" s="636"/>
      <c r="Q20" s="636"/>
      <c r="R20" s="636"/>
      <c r="S20" s="636"/>
      <c r="T20" s="636"/>
      <c r="U20" s="636"/>
      <c r="V20" s="636"/>
      <c r="W20" s="636"/>
      <c r="X20" s="636"/>
      <c r="Y20" s="636"/>
      <c r="Z20" s="636"/>
      <c r="AA20" s="636"/>
      <c r="AB20" s="636"/>
      <c r="AC20" s="636"/>
      <c r="AD20" s="636"/>
      <c r="AE20" s="637"/>
      <c r="BD20" s="67"/>
    </row>
    <row r="21" spans="2:56" ht="20.25" customHeight="1" thickBot="1">
      <c r="B21" s="647">
        <v>0.770833333333334</v>
      </c>
      <c r="C21" s="648"/>
      <c r="D21" s="648"/>
      <c r="E21" s="648"/>
      <c r="F21" s="669" t="s">
        <v>171</v>
      </c>
      <c r="G21" s="670"/>
      <c r="H21" s="670"/>
      <c r="I21" s="670"/>
      <c r="J21" s="670"/>
      <c r="K21" s="670"/>
      <c r="L21" s="670"/>
      <c r="M21" s="670"/>
      <c r="N21" s="670"/>
      <c r="O21" s="670"/>
      <c r="P21" s="670"/>
      <c r="Q21" s="670"/>
      <c r="R21" s="670"/>
      <c r="S21" s="670"/>
      <c r="T21" s="670"/>
      <c r="U21" s="670"/>
      <c r="V21" s="670"/>
      <c r="W21" s="670"/>
      <c r="X21" s="670"/>
      <c r="Y21" s="670"/>
      <c r="Z21" s="670"/>
      <c r="AA21" s="670"/>
      <c r="AB21" s="670"/>
      <c r="AC21" s="670"/>
      <c r="AD21" s="670"/>
      <c r="AE21" s="671"/>
      <c r="BD21"/>
    </row>
    <row r="22" spans="2:56" ht="14.25" customHeight="1">
      <c r="B22" s="5"/>
      <c r="BD22" s="68"/>
    </row>
    <row r="23" spans="2:56" ht="33" customHeight="1" thickBot="1">
      <c r="B23" s="26" t="s">
        <v>145</v>
      </c>
      <c r="BD23" s="67"/>
    </row>
    <row r="24" spans="2:52" s="11" customFormat="1" ht="23.25" customHeight="1">
      <c r="B24" s="686" t="s">
        <v>3</v>
      </c>
      <c r="C24" s="687"/>
      <c r="D24" s="687"/>
      <c r="E24" s="687"/>
      <c r="F24" s="429" t="str">
        <f>B25</f>
        <v>旭</v>
      </c>
      <c r="G24" s="418"/>
      <c r="H24" s="418"/>
      <c r="I24" s="429" t="str">
        <f>B26</f>
        <v>大手前</v>
      </c>
      <c r="J24" s="418"/>
      <c r="K24" s="437"/>
      <c r="L24" s="429" t="str">
        <f>B27</f>
        <v>守口東</v>
      </c>
      <c r="M24" s="418"/>
      <c r="N24" s="418"/>
      <c r="O24" s="429" t="str">
        <f>B28</f>
        <v>泉尾</v>
      </c>
      <c r="P24" s="418"/>
      <c r="Q24" s="418"/>
      <c r="R24" s="429" t="str">
        <f>B29</f>
        <v>なぎさ</v>
      </c>
      <c r="S24" s="418"/>
      <c r="T24" s="437"/>
      <c r="U24" s="418" t="str">
        <f>B30</f>
        <v>茨田</v>
      </c>
      <c r="V24" s="418"/>
      <c r="W24" s="419"/>
      <c r="X24" s="540" t="s">
        <v>29</v>
      </c>
      <c r="Y24" s="437"/>
      <c r="Z24" s="429" t="s">
        <v>30</v>
      </c>
      <c r="AA24" s="437"/>
      <c r="AB24" s="429" t="s">
        <v>516</v>
      </c>
      <c r="AC24" s="437"/>
      <c r="AD24" s="429" t="s">
        <v>31</v>
      </c>
      <c r="AE24" s="419"/>
      <c r="AF24" s="24"/>
      <c r="AG24" s="24"/>
      <c r="AH24" s="24"/>
      <c r="AI24" s="11">
        <v>1</v>
      </c>
      <c r="AJ24" s="11">
        <v>2</v>
      </c>
      <c r="AK24" s="11">
        <v>3</v>
      </c>
      <c r="AL24" s="11">
        <v>4</v>
      </c>
      <c r="AM24" s="11">
        <v>5</v>
      </c>
      <c r="AN24" s="11">
        <v>6</v>
      </c>
      <c r="AO24" s="11">
        <v>1</v>
      </c>
      <c r="AP24" s="11">
        <v>2</v>
      </c>
      <c r="AQ24" s="11">
        <v>3</v>
      </c>
      <c r="AR24" s="11">
        <v>4</v>
      </c>
      <c r="AS24" s="11">
        <v>5</v>
      </c>
      <c r="AT24" s="11">
        <v>6</v>
      </c>
      <c r="AU24" s="11">
        <v>1</v>
      </c>
      <c r="AV24" s="11">
        <v>2</v>
      </c>
      <c r="AW24" s="11">
        <v>3</v>
      </c>
      <c r="AX24" s="11">
        <v>4</v>
      </c>
      <c r="AY24" s="11">
        <v>5</v>
      </c>
      <c r="AZ24" s="21">
        <v>6</v>
      </c>
    </row>
    <row r="25" spans="2:52" s="11" customFormat="1" ht="23.25" customHeight="1">
      <c r="B25" s="684" t="str">
        <f>'予選記入用'!C43</f>
        <v>旭</v>
      </c>
      <c r="C25" s="685"/>
      <c r="D25" s="685"/>
      <c r="E25" s="685"/>
      <c r="F25" s="679"/>
      <c r="G25" s="680"/>
      <c r="H25" s="680"/>
      <c r="I25" s="305"/>
      <c r="J25" s="306"/>
      <c r="K25" s="307"/>
      <c r="L25" s="336">
        <v>25</v>
      </c>
      <c r="M25" s="306" t="str">
        <f>IF(L25&gt;N25,"○",IF(L25&lt;N25,"×",IF(L25=N25,"△","")))</f>
        <v>△</v>
      </c>
      <c r="N25" s="337">
        <v>25</v>
      </c>
      <c r="O25" s="305"/>
      <c r="P25" s="306"/>
      <c r="Q25" s="306"/>
      <c r="R25" s="336">
        <v>22</v>
      </c>
      <c r="S25" s="306" t="str">
        <f>IF(R25&gt;T25,"○",IF(R25&lt;T25,"×",IF(R25=T25,"△","")))</f>
        <v>○</v>
      </c>
      <c r="T25" s="338">
        <v>21</v>
      </c>
      <c r="U25" s="337">
        <v>27</v>
      </c>
      <c r="V25" s="306" t="str">
        <f>IF(U25&gt;W25,"○",IF(U25&lt;W25,"×",IF(U25=W25,"△","")))</f>
        <v>○</v>
      </c>
      <c r="W25" s="339">
        <v>20</v>
      </c>
      <c r="X25" s="688">
        <f aca="true" t="shared" si="0" ref="X25:X30">SUM(AI25:AN25)</f>
        <v>2</v>
      </c>
      <c r="Y25" s="483"/>
      <c r="Z25" s="472">
        <f aca="true" t="shared" si="1" ref="Z25:Z30">SUM(AO25:AT25)</f>
        <v>0</v>
      </c>
      <c r="AA25" s="483"/>
      <c r="AB25" s="472">
        <f aca="true" t="shared" si="2" ref="AB25:AB30">SUM(AU25:AZ25)</f>
        <v>1</v>
      </c>
      <c r="AC25" s="483"/>
      <c r="AD25" s="694"/>
      <c r="AE25" s="695"/>
      <c r="AF25" s="235"/>
      <c r="AG25" s="235"/>
      <c r="AH25" s="235"/>
      <c r="AI25" s="11">
        <f aca="true" t="shared" si="3" ref="AI25:AI30">IF(G25="○",1,"")</f>
      </c>
      <c r="AJ25" s="11">
        <f aca="true" t="shared" si="4" ref="AJ25:AJ30">IF(J25="○",1,"")</f>
      </c>
      <c r="AK25" s="11">
        <f aca="true" t="shared" si="5" ref="AK25:AK30">IF(M25="○",1,"")</f>
      </c>
      <c r="AL25" s="11">
        <f aca="true" t="shared" si="6" ref="AL25:AL30">IF(P25="○",1,"")</f>
      </c>
      <c r="AM25" s="11">
        <f aca="true" t="shared" si="7" ref="AM25:AM30">IF(S25="○",1,"")</f>
        <v>1</v>
      </c>
      <c r="AN25" s="11">
        <f aca="true" t="shared" si="8" ref="AN25:AN30">IF(V25="○",1,"")</f>
        <v>1</v>
      </c>
      <c r="AO25" s="11">
        <f aca="true" t="shared" si="9" ref="AO25:AO30">IF(G25="×",1,"")</f>
      </c>
      <c r="AP25" s="11">
        <f aca="true" t="shared" si="10" ref="AP25:AP30">IF(J25="×",1,"")</f>
      </c>
      <c r="AQ25" s="11">
        <f aca="true" t="shared" si="11" ref="AQ25:AQ30">IF(M25="×",1,"")</f>
      </c>
      <c r="AR25" s="11">
        <f aca="true" t="shared" si="12" ref="AR25:AR30">IF(P25="×",1,"")</f>
      </c>
      <c r="AS25" s="11">
        <f aca="true" t="shared" si="13" ref="AS25:AS30">IF(S25="×",1,"")</f>
      </c>
      <c r="AT25" s="11">
        <f aca="true" t="shared" si="14" ref="AT25:AT30">IF(V25="×",1,"")</f>
      </c>
      <c r="AU25" s="11">
        <f aca="true" t="shared" si="15" ref="AU25:AU30">IF(G25="△",1,"")</f>
      </c>
      <c r="AV25" s="11">
        <f aca="true" t="shared" si="16" ref="AV25:AV30">IF(J25="△",1,"")</f>
      </c>
      <c r="AW25" s="11">
        <f aca="true" t="shared" si="17" ref="AW25:AW30">IF(M25="△",1,"")</f>
        <v>1</v>
      </c>
      <c r="AX25" s="11">
        <f aca="true" t="shared" si="18" ref="AX25:AX30">IF(P25="△",1,"")</f>
      </c>
      <c r="AY25" s="11">
        <f aca="true" t="shared" si="19" ref="AY25:AY30">IF(S25="△",1,"")</f>
      </c>
      <c r="AZ25" s="11">
        <f aca="true" t="shared" si="20" ref="AZ25:AZ30">IF(V25="△",1,"")</f>
      </c>
    </row>
    <row r="26" spans="2:52" s="11" customFormat="1" ht="23.25" customHeight="1">
      <c r="B26" s="684" t="str">
        <f>'予選記入用'!H43</f>
        <v>大手前</v>
      </c>
      <c r="C26" s="685"/>
      <c r="D26" s="685"/>
      <c r="E26" s="685"/>
      <c r="F26" s="305"/>
      <c r="G26" s="306"/>
      <c r="H26" s="306"/>
      <c r="I26" s="679"/>
      <c r="J26" s="680"/>
      <c r="K26" s="681"/>
      <c r="L26" s="336">
        <v>42</v>
      </c>
      <c r="M26" s="306" t="str">
        <f>IF(L26&gt;N26,"○",IF(L26&lt;N26,"×",IF(L26=N26,"△","")))</f>
        <v>○</v>
      </c>
      <c r="N26" s="337">
        <v>15</v>
      </c>
      <c r="O26" s="305"/>
      <c r="P26" s="306"/>
      <c r="Q26" s="306"/>
      <c r="R26" s="336">
        <v>42</v>
      </c>
      <c r="S26" s="306" t="str">
        <f>IF(R26&gt;T26,"○",IF(R26&lt;T26,"×",IF(R26=T26,"△","")))</f>
        <v>○</v>
      </c>
      <c r="T26" s="338">
        <v>22</v>
      </c>
      <c r="U26" s="337">
        <v>41</v>
      </c>
      <c r="V26" s="306" t="str">
        <f>IF(U26&gt;W26,"○",IF(U26&lt;W26,"×",IF(U26=W26,"△","")))</f>
        <v>○</v>
      </c>
      <c r="W26" s="339">
        <v>21</v>
      </c>
      <c r="X26" s="688">
        <f t="shared" si="0"/>
        <v>3</v>
      </c>
      <c r="Y26" s="483"/>
      <c r="Z26" s="472">
        <f t="shared" si="1"/>
        <v>0</v>
      </c>
      <c r="AA26" s="483"/>
      <c r="AB26" s="472">
        <f t="shared" si="2"/>
        <v>0</v>
      </c>
      <c r="AC26" s="483"/>
      <c r="AD26" s="472"/>
      <c r="AE26" s="696"/>
      <c r="AF26" s="24"/>
      <c r="AG26" s="24"/>
      <c r="AH26" s="24"/>
      <c r="AI26" s="11">
        <f t="shared" si="3"/>
      </c>
      <c r="AJ26" s="11">
        <f t="shared" si="4"/>
      </c>
      <c r="AK26" s="11">
        <f t="shared" si="5"/>
        <v>1</v>
      </c>
      <c r="AL26" s="11">
        <f t="shared" si="6"/>
      </c>
      <c r="AM26" s="11">
        <f t="shared" si="7"/>
        <v>1</v>
      </c>
      <c r="AN26" s="11">
        <f t="shared" si="8"/>
        <v>1</v>
      </c>
      <c r="AO26" s="11">
        <f t="shared" si="9"/>
      </c>
      <c r="AP26" s="11">
        <f t="shared" si="10"/>
      </c>
      <c r="AQ26" s="11">
        <f t="shared" si="11"/>
      </c>
      <c r="AR26" s="11">
        <f t="shared" si="12"/>
      </c>
      <c r="AS26" s="11">
        <f t="shared" si="13"/>
      </c>
      <c r="AT26" s="11">
        <f t="shared" si="14"/>
      </c>
      <c r="AU26" s="11">
        <f t="shared" si="15"/>
      </c>
      <c r="AV26" s="11">
        <f t="shared" si="16"/>
      </c>
      <c r="AW26" s="11">
        <f t="shared" si="17"/>
      </c>
      <c r="AX26" s="11">
        <f t="shared" si="18"/>
      </c>
      <c r="AY26" s="11">
        <f t="shared" si="19"/>
      </c>
      <c r="AZ26" s="11">
        <f t="shared" si="20"/>
      </c>
    </row>
    <row r="27" spans="2:52" s="11" customFormat="1" ht="23.25" customHeight="1">
      <c r="B27" s="684" t="str">
        <f>'予選記入用'!M43</f>
        <v>守口東</v>
      </c>
      <c r="C27" s="685"/>
      <c r="D27" s="685"/>
      <c r="E27" s="685"/>
      <c r="F27" s="336">
        <v>25</v>
      </c>
      <c r="G27" s="306" t="str">
        <f>IF(F27&gt;H27,"○",IF(F27&lt;H27,"×",IF(F27=H27,"△","")))</f>
        <v>△</v>
      </c>
      <c r="H27" s="337">
        <v>25</v>
      </c>
      <c r="I27" s="336">
        <v>15</v>
      </c>
      <c r="J27" s="306" t="str">
        <f>IF(I27&gt;K27,"○",IF(I27&lt;K27,"×",IF(I27=K27,"△","")))</f>
        <v>×</v>
      </c>
      <c r="K27" s="338">
        <v>42</v>
      </c>
      <c r="L27" s="679"/>
      <c r="M27" s="680"/>
      <c r="N27" s="680"/>
      <c r="O27" s="336">
        <v>30</v>
      </c>
      <c r="P27" s="306" t="str">
        <f>IF(O27&gt;Q27,"○",IF(O27&lt;Q27,"×",IF(O27=Q27,"△","")))</f>
        <v>○</v>
      </c>
      <c r="Q27" s="337">
        <v>17</v>
      </c>
      <c r="R27" s="305"/>
      <c r="S27" s="306"/>
      <c r="T27" s="307"/>
      <c r="U27" s="306"/>
      <c r="V27" s="306"/>
      <c r="W27" s="308"/>
      <c r="X27" s="688">
        <f t="shared" si="0"/>
        <v>1</v>
      </c>
      <c r="Y27" s="483"/>
      <c r="Z27" s="472">
        <f t="shared" si="1"/>
        <v>1</v>
      </c>
      <c r="AA27" s="483"/>
      <c r="AB27" s="472">
        <f t="shared" si="2"/>
        <v>1</v>
      </c>
      <c r="AC27" s="483"/>
      <c r="AD27" s="472"/>
      <c r="AE27" s="696"/>
      <c r="AF27" s="24"/>
      <c r="AG27" s="24"/>
      <c r="AH27" s="24"/>
      <c r="AI27" s="11">
        <f t="shared" si="3"/>
      </c>
      <c r="AJ27" s="11">
        <f t="shared" si="4"/>
      </c>
      <c r="AK27" s="11">
        <f t="shared" si="5"/>
      </c>
      <c r="AL27" s="11">
        <f t="shared" si="6"/>
        <v>1</v>
      </c>
      <c r="AM27" s="11">
        <f t="shared" si="7"/>
      </c>
      <c r="AN27" s="11">
        <f t="shared" si="8"/>
      </c>
      <c r="AO27" s="11">
        <f t="shared" si="9"/>
      </c>
      <c r="AP27" s="11">
        <f t="shared" si="10"/>
        <v>1</v>
      </c>
      <c r="AQ27" s="11">
        <f t="shared" si="11"/>
      </c>
      <c r="AR27" s="11">
        <f t="shared" si="12"/>
      </c>
      <c r="AS27" s="11">
        <f t="shared" si="13"/>
      </c>
      <c r="AT27" s="11">
        <f t="shared" si="14"/>
      </c>
      <c r="AU27" s="11">
        <f t="shared" si="15"/>
        <v>1</v>
      </c>
      <c r="AV27" s="11">
        <f t="shared" si="16"/>
      </c>
      <c r="AW27" s="11">
        <f t="shared" si="17"/>
      </c>
      <c r="AX27" s="11">
        <f t="shared" si="18"/>
      </c>
      <c r="AY27" s="11">
        <f t="shared" si="19"/>
      </c>
      <c r="AZ27" s="11">
        <f t="shared" si="20"/>
      </c>
    </row>
    <row r="28" spans="2:52" s="11" customFormat="1" ht="23.25" customHeight="1">
      <c r="B28" s="684" t="str">
        <f>'予選記入用'!M44</f>
        <v>泉尾</v>
      </c>
      <c r="C28" s="685"/>
      <c r="D28" s="685"/>
      <c r="E28" s="685"/>
      <c r="F28" s="305"/>
      <c r="G28" s="306"/>
      <c r="H28" s="306"/>
      <c r="I28" s="305"/>
      <c r="J28" s="306"/>
      <c r="K28" s="307"/>
      <c r="L28" s="336">
        <v>17</v>
      </c>
      <c r="M28" s="306" t="str">
        <f>IF(L28&gt;N28,"○",IF(L28&lt;N28,"×",IF(L28=N28,"△","")))</f>
        <v>×</v>
      </c>
      <c r="N28" s="337">
        <v>30</v>
      </c>
      <c r="O28" s="679"/>
      <c r="P28" s="680"/>
      <c r="Q28" s="680"/>
      <c r="R28" s="336">
        <v>28</v>
      </c>
      <c r="S28" s="306" t="str">
        <f>IF(R28&gt;T28,"○",IF(R28&lt;T28,"×",IF(R28=T28,"△","")))</f>
        <v>○</v>
      </c>
      <c r="T28" s="338">
        <v>24</v>
      </c>
      <c r="U28" s="340">
        <v>31</v>
      </c>
      <c r="V28" s="309" t="str">
        <f>IF(U28&gt;W28,"○",IF(U28&lt;W28,"×",IF(U28=W28,"△","")))</f>
        <v>×</v>
      </c>
      <c r="W28" s="341">
        <v>39</v>
      </c>
      <c r="X28" s="688">
        <f t="shared" si="0"/>
        <v>1</v>
      </c>
      <c r="Y28" s="483"/>
      <c r="Z28" s="472">
        <f t="shared" si="1"/>
        <v>2</v>
      </c>
      <c r="AA28" s="483"/>
      <c r="AB28" s="472">
        <f t="shared" si="2"/>
        <v>0</v>
      </c>
      <c r="AC28" s="483"/>
      <c r="AD28" s="472"/>
      <c r="AE28" s="696"/>
      <c r="AF28" s="24"/>
      <c r="AG28" s="24"/>
      <c r="AH28" s="24"/>
      <c r="AI28" s="11">
        <f t="shared" si="3"/>
      </c>
      <c r="AJ28" s="11">
        <f t="shared" si="4"/>
      </c>
      <c r="AK28" s="11">
        <f t="shared" si="5"/>
      </c>
      <c r="AL28" s="11">
        <f t="shared" si="6"/>
      </c>
      <c r="AM28" s="11">
        <f t="shared" si="7"/>
        <v>1</v>
      </c>
      <c r="AN28" s="11">
        <f t="shared" si="8"/>
      </c>
      <c r="AO28" s="11">
        <f t="shared" si="9"/>
      </c>
      <c r="AP28" s="11">
        <f t="shared" si="10"/>
      </c>
      <c r="AQ28" s="11">
        <f t="shared" si="11"/>
        <v>1</v>
      </c>
      <c r="AR28" s="11">
        <f t="shared" si="12"/>
      </c>
      <c r="AS28" s="11">
        <f t="shared" si="13"/>
      </c>
      <c r="AT28" s="11">
        <f t="shared" si="14"/>
        <v>1</v>
      </c>
      <c r="AU28" s="11">
        <f t="shared" si="15"/>
      </c>
      <c r="AV28" s="11">
        <f t="shared" si="16"/>
      </c>
      <c r="AW28" s="11">
        <f t="shared" si="17"/>
      </c>
      <c r="AX28" s="11">
        <f t="shared" si="18"/>
      </c>
      <c r="AY28" s="11">
        <f t="shared" si="19"/>
      </c>
      <c r="AZ28" s="11">
        <f t="shared" si="20"/>
      </c>
    </row>
    <row r="29" spans="2:52" s="11" customFormat="1" ht="23.25" customHeight="1">
      <c r="B29" s="684" t="str">
        <f>'予選記入用'!R43</f>
        <v>なぎさ</v>
      </c>
      <c r="C29" s="685"/>
      <c r="D29" s="685"/>
      <c r="E29" s="685"/>
      <c r="F29" s="336">
        <v>21</v>
      </c>
      <c r="G29" s="306" t="str">
        <f>IF(F29&gt;H29,"○",IF(F29&lt;H29,"×",IF(F29=H29,"△","")))</f>
        <v>×</v>
      </c>
      <c r="H29" s="337">
        <v>22</v>
      </c>
      <c r="I29" s="336">
        <v>22</v>
      </c>
      <c r="J29" s="306" t="str">
        <f>IF(I29&gt;K29,"○",IF(I29&lt;K29,"×",IF(I29=K29,"△","")))</f>
        <v>×</v>
      </c>
      <c r="K29" s="338">
        <v>42</v>
      </c>
      <c r="L29" s="305"/>
      <c r="M29" s="306"/>
      <c r="N29" s="306"/>
      <c r="O29" s="336">
        <v>24</v>
      </c>
      <c r="P29" s="306" t="str">
        <f>IF(O29&gt;Q29,"○",IF(O29&lt;Q29,"×",IF(O29=Q29,"△","")))</f>
        <v>×</v>
      </c>
      <c r="Q29" s="338">
        <v>28</v>
      </c>
      <c r="R29" s="679"/>
      <c r="S29" s="680"/>
      <c r="T29" s="680"/>
      <c r="U29" s="310"/>
      <c r="V29" s="306"/>
      <c r="W29" s="311"/>
      <c r="X29" s="688">
        <f t="shared" si="0"/>
        <v>0</v>
      </c>
      <c r="Y29" s="483"/>
      <c r="Z29" s="472">
        <f t="shared" si="1"/>
        <v>3</v>
      </c>
      <c r="AA29" s="483"/>
      <c r="AB29" s="472">
        <f t="shared" si="2"/>
        <v>0</v>
      </c>
      <c r="AC29" s="483"/>
      <c r="AD29" s="472"/>
      <c r="AE29" s="696"/>
      <c r="AF29" s="24"/>
      <c r="AG29" s="24"/>
      <c r="AH29" s="24"/>
      <c r="AI29" s="11">
        <f t="shared" si="3"/>
      </c>
      <c r="AJ29" s="11">
        <f t="shared" si="4"/>
      </c>
      <c r="AK29" s="11">
        <f t="shared" si="5"/>
      </c>
      <c r="AL29" s="11">
        <f t="shared" si="6"/>
      </c>
      <c r="AM29" s="11">
        <f t="shared" si="7"/>
      </c>
      <c r="AN29" s="11">
        <f t="shared" si="8"/>
      </c>
      <c r="AO29" s="11">
        <f t="shared" si="9"/>
        <v>1</v>
      </c>
      <c r="AP29" s="11">
        <f t="shared" si="10"/>
        <v>1</v>
      </c>
      <c r="AQ29" s="11">
        <f t="shared" si="11"/>
      </c>
      <c r="AR29" s="11">
        <f t="shared" si="12"/>
        <v>1</v>
      </c>
      <c r="AS29" s="11">
        <f t="shared" si="13"/>
      </c>
      <c r="AT29" s="11">
        <f t="shared" si="14"/>
      </c>
      <c r="AU29" s="11">
        <f t="shared" si="15"/>
      </c>
      <c r="AV29" s="11">
        <f t="shared" si="16"/>
      </c>
      <c r="AW29" s="11">
        <f t="shared" si="17"/>
      </c>
      <c r="AX29" s="11">
        <f t="shared" si="18"/>
      </c>
      <c r="AY29" s="11">
        <f t="shared" si="19"/>
      </c>
      <c r="AZ29" s="11">
        <f t="shared" si="20"/>
      </c>
    </row>
    <row r="30" spans="2:52" s="11" customFormat="1" ht="23.25" customHeight="1" thickBot="1">
      <c r="B30" s="682" t="str">
        <f>'予選記入用'!R44</f>
        <v>茨田</v>
      </c>
      <c r="C30" s="683"/>
      <c r="D30" s="683"/>
      <c r="E30" s="683"/>
      <c r="F30" s="342">
        <v>20</v>
      </c>
      <c r="G30" s="313" t="str">
        <f>IF(F30&gt;H30,"○",IF(F30&lt;H30,"×",IF(F30=H30,"△","")))</f>
        <v>×</v>
      </c>
      <c r="H30" s="343">
        <v>27</v>
      </c>
      <c r="I30" s="342">
        <v>21</v>
      </c>
      <c r="J30" s="313" t="str">
        <f>IF(I30&gt;K30,"○",IF(I30&lt;K30,"×",IF(I30=K30,"△","")))</f>
        <v>×</v>
      </c>
      <c r="K30" s="344">
        <v>41</v>
      </c>
      <c r="L30" s="312"/>
      <c r="M30" s="313"/>
      <c r="N30" s="313"/>
      <c r="O30" s="342">
        <v>39</v>
      </c>
      <c r="P30" s="313" t="str">
        <f>IF(O30&gt;Q30,"○",IF(O30&lt;Q30,"×",IF(O30=Q30,"△","")))</f>
        <v>○</v>
      </c>
      <c r="Q30" s="343">
        <v>31</v>
      </c>
      <c r="R30" s="314"/>
      <c r="S30" s="315"/>
      <c r="T30" s="316"/>
      <c r="U30" s="690"/>
      <c r="V30" s="690"/>
      <c r="W30" s="691"/>
      <c r="X30" s="689">
        <f t="shared" si="0"/>
        <v>1</v>
      </c>
      <c r="Y30" s="615"/>
      <c r="Z30" s="614">
        <f t="shared" si="1"/>
        <v>2</v>
      </c>
      <c r="AA30" s="615"/>
      <c r="AB30" s="614">
        <f t="shared" si="2"/>
        <v>0</v>
      </c>
      <c r="AC30" s="615"/>
      <c r="AD30" s="692"/>
      <c r="AE30" s="693"/>
      <c r="AF30" s="235"/>
      <c r="AG30" s="235"/>
      <c r="AH30" s="235"/>
      <c r="AI30" s="11">
        <f t="shared" si="3"/>
      </c>
      <c r="AJ30" s="11">
        <f t="shared" si="4"/>
      </c>
      <c r="AK30" s="11">
        <f t="shared" si="5"/>
      </c>
      <c r="AL30" s="11">
        <f t="shared" si="6"/>
        <v>1</v>
      </c>
      <c r="AM30" s="11">
        <f t="shared" si="7"/>
      </c>
      <c r="AN30" s="11">
        <f t="shared" si="8"/>
      </c>
      <c r="AO30" s="11">
        <f t="shared" si="9"/>
        <v>1</v>
      </c>
      <c r="AP30" s="11">
        <f t="shared" si="10"/>
        <v>1</v>
      </c>
      <c r="AQ30" s="11">
        <f t="shared" si="11"/>
      </c>
      <c r="AR30" s="11">
        <f t="shared" si="12"/>
      </c>
      <c r="AS30" s="11">
        <f t="shared" si="13"/>
      </c>
      <c r="AT30" s="11">
        <f t="shared" si="14"/>
      </c>
      <c r="AU30" s="11">
        <f t="shared" si="15"/>
      </c>
      <c r="AV30" s="11">
        <f t="shared" si="16"/>
      </c>
      <c r="AW30" s="11">
        <f t="shared" si="17"/>
      </c>
      <c r="AX30" s="11">
        <f t="shared" si="18"/>
      </c>
      <c r="AY30" s="11">
        <f t="shared" si="19"/>
      </c>
      <c r="AZ30" s="11">
        <f t="shared" si="20"/>
      </c>
    </row>
    <row r="31" spans="2:34" s="11" customFormat="1" ht="15.75" customHeight="1">
      <c r="B31" s="125" t="s">
        <v>543</v>
      </c>
      <c r="C31" s="24"/>
      <c r="D31" s="24"/>
      <c r="E31" s="24"/>
      <c r="F31" s="335"/>
      <c r="G31" s="335"/>
      <c r="H31" s="335"/>
      <c r="I31" s="335"/>
      <c r="J31" s="335"/>
      <c r="K31" s="335"/>
      <c r="L31" s="335"/>
      <c r="M31" s="335"/>
      <c r="N31" s="335"/>
      <c r="O31" s="335"/>
      <c r="P31" s="335"/>
      <c r="Q31" s="335"/>
      <c r="R31" s="335"/>
      <c r="S31" s="335"/>
      <c r="T31" s="335"/>
      <c r="U31" s="335"/>
      <c r="V31" s="335"/>
      <c r="W31" s="335"/>
      <c r="X31" s="24"/>
      <c r="Y31" s="24"/>
      <c r="Z31" s="24"/>
      <c r="AA31" s="24"/>
      <c r="AB31" s="24"/>
      <c r="AC31" s="24"/>
      <c r="AD31" s="235"/>
      <c r="AE31" s="235"/>
      <c r="AF31" s="235"/>
      <c r="AG31" s="235"/>
      <c r="AH31" s="235"/>
    </row>
    <row r="32" spans="2:56" ht="27.75" customHeight="1">
      <c r="B32" s="66" t="s">
        <v>147</v>
      </c>
      <c r="C32" s="7"/>
      <c r="D32" s="7"/>
      <c r="E32" s="7"/>
      <c r="F32" s="6"/>
      <c r="G32" s="7"/>
      <c r="H32" s="7"/>
      <c r="I32" s="7"/>
      <c r="J32" s="8"/>
      <c r="BD32" s="67"/>
    </row>
    <row r="33" spans="2:59" ht="26.25" customHeight="1">
      <c r="B33" s="628" t="s">
        <v>39</v>
      </c>
      <c r="C33" s="628"/>
      <c r="D33" s="628"/>
      <c r="E33" s="628"/>
      <c r="F33" s="628"/>
      <c r="G33" s="628"/>
      <c r="H33" s="628"/>
      <c r="I33" s="622" t="s">
        <v>40</v>
      </c>
      <c r="J33" s="623"/>
      <c r="K33" s="624"/>
      <c r="L33" s="625"/>
      <c r="M33" s="626"/>
      <c r="N33" s="626"/>
      <c r="O33" s="627"/>
      <c r="P33" s="622" t="s">
        <v>41</v>
      </c>
      <c r="Q33" s="623"/>
      <c r="R33" s="624"/>
      <c r="S33" s="625"/>
      <c r="T33" s="626"/>
      <c r="U33" s="626"/>
      <c r="V33" s="627"/>
      <c r="W33" s="628" t="s">
        <v>42</v>
      </c>
      <c r="X33" s="628"/>
      <c r="Y33" s="628"/>
      <c r="Z33" s="629"/>
      <c r="AA33" s="629"/>
      <c r="AB33" s="629"/>
      <c r="AC33" s="629"/>
      <c r="AD33" s="26"/>
      <c r="AE33" s="26"/>
      <c r="AF33" s="26"/>
      <c r="AG33" s="26"/>
      <c r="AH33" s="26"/>
      <c r="AI33" s="4"/>
      <c r="BB33" s="48"/>
      <c r="BC33" s="48"/>
      <c r="BD33" s="48"/>
      <c r="BG33" s="67"/>
    </row>
    <row r="34" spans="2:56" ht="26.25" customHeight="1">
      <c r="B34" s="628" t="s">
        <v>151</v>
      </c>
      <c r="C34" s="628"/>
      <c r="D34" s="628"/>
      <c r="E34" s="628"/>
      <c r="F34" s="628"/>
      <c r="G34" s="628"/>
      <c r="H34" s="628"/>
      <c r="I34" s="622" t="s">
        <v>150</v>
      </c>
      <c r="J34" s="623"/>
      <c r="K34" s="624"/>
      <c r="L34" s="625"/>
      <c r="M34" s="626"/>
      <c r="N34" s="626"/>
      <c r="O34" s="627"/>
      <c r="P34" s="622" t="s">
        <v>149</v>
      </c>
      <c r="Q34" s="623"/>
      <c r="R34" s="624"/>
      <c r="S34" s="625"/>
      <c r="T34" s="626"/>
      <c r="U34" s="626"/>
      <c r="V34" s="627"/>
      <c r="W34" s="628" t="s">
        <v>148</v>
      </c>
      <c r="X34" s="628"/>
      <c r="Y34" s="628"/>
      <c r="Z34" s="629"/>
      <c r="AA34" s="629"/>
      <c r="AB34" s="629"/>
      <c r="AC34" s="629"/>
      <c r="AD34" s="26"/>
      <c r="AE34" s="26"/>
      <c r="AF34" s="26"/>
      <c r="AG34" s="26"/>
      <c r="AH34" s="26"/>
      <c r="AI34" s="4"/>
      <c r="BB34" s="48"/>
      <c r="BC34" s="48"/>
      <c r="BD34" s="48"/>
    </row>
    <row r="35" spans="2:56" ht="25.5" customHeight="1">
      <c r="B35" s="628" t="s">
        <v>152</v>
      </c>
      <c r="C35" s="628"/>
      <c r="D35" s="628"/>
      <c r="E35" s="628"/>
      <c r="F35" s="628"/>
      <c r="G35" s="628"/>
      <c r="H35" s="628"/>
      <c r="I35" s="622" t="s">
        <v>153</v>
      </c>
      <c r="J35" s="623"/>
      <c r="K35" s="624"/>
      <c r="L35" s="625"/>
      <c r="M35" s="626"/>
      <c r="N35" s="626"/>
      <c r="O35" s="627"/>
      <c r="P35" s="622" t="s">
        <v>154</v>
      </c>
      <c r="Q35" s="623"/>
      <c r="R35" s="624"/>
      <c r="S35" s="625"/>
      <c r="T35" s="626"/>
      <c r="U35" s="626"/>
      <c r="V35" s="627"/>
      <c r="W35" s="628" t="s">
        <v>155</v>
      </c>
      <c r="X35" s="628"/>
      <c r="Y35" s="628"/>
      <c r="Z35" s="629"/>
      <c r="AA35" s="629"/>
      <c r="AB35" s="629"/>
      <c r="AC35" s="629"/>
      <c r="AD35" s="26"/>
      <c r="AE35" s="26"/>
      <c r="AF35" s="26"/>
      <c r="AG35" s="26"/>
      <c r="AH35" s="26"/>
      <c r="AI35" s="4"/>
      <c r="BB35" s="48"/>
      <c r="BC35" s="48"/>
      <c r="BD35" s="48"/>
    </row>
    <row r="36" spans="2:56" ht="26.25" customHeight="1">
      <c r="B36" s="628" t="s">
        <v>159</v>
      </c>
      <c r="C36" s="628"/>
      <c r="D36" s="628"/>
      <c r="E36" s="628"/>
      <c r="F36" s="628"/>
      <c r="G36" s="628"/>
      <c r="H36" s="628"/>
      <c r="I36" s="622" t="s">
        <v>158</v>
      </c>
      <c r="J36" s="623"/>
      <c r="K36" s="624"/>
      <c r="L36" s="661"/>
      <c r="M36" s="661"/>
      <c r="N36" s="661"/>
      <c r="O36" s="661"/>
      <c r="P36" s="622" t="s">
        <v>157</v>
      </c>
      <c r="Q36" s="623"/>
      <c r="R36" s="624"/>
      <c r="S36" s="625"/>
      <c r="T36" s="626"/>
      <c r="U36" s="626"/>
      <c r="V36" s="627"/>
      <c r="W36" s="628" t="s">
        <v>156</v>
      </c>
      <c r="X36" s="628"/>
      <c r="Y36" s="628"/>
      <c r="Z36" s="629"/>
      <c r="AA36" s="629"/>
      <c r="AB36" s="629"/>
      <c r="AC36" s="629"/>
      <c r="AG36" s="4"/>
      <c r="AH36" s="4"/>
      <c r="AI36" s="4"/>
      <c r="BB36" s="48"/>
      <c r="BC36" s="48"/>
      <c r="BD36" s="48"/>
    </row>
    <row r="37" spans="2:56" ht="26.25" customHeight="1">
      <c r="B37" s="628" t="s">
        <v>160</v>
      </c>
      <c r="C37" s="628"/>
      <c r="D37" s="628"/>
      <c r="E37" s="628"/>
      <c r="F37" s="628"/>
      <c r="G37" s="628"/>
      <c r="H37" s="628"/>
      <c r="I37" s="622" t="s">
        <v>161</v>
      </c>
      <c r="J37" s="623"/>
      <c r="K37" s="624"/>
      <c r="L37" s="661"/>
      <c r="M37" s="661"/>
      <c r="N37" s="661"/>
      <c r="O37" s="661"/>
      <c r="P37" s="622" t="s">
        <v>162</v>
      </c>
      <c r="Q37" s="623"/>
      <c r="R37" s="624"/>
      <c r="S37" s="625"/>
      <c r="T37" s="626"/>
      <c r="U37" s="626"/>
      <c r="V37" s="627"/>
      <c r="W37" s="628" t="s">
        <v>163</v>
      </c>
      <c r="X37" s="628"/>
      <c r="Y37" s="628"/>
      <c r="Z37" s="629"/>
      <c r="AA37" s="629"/>
      <c r="AB37" s="629"/>
      <c r="AC37" s="629"/>
      <c r="AG37" s="4"/>
      <c r="AH37" s="4"/>
      <c r="AI37" s="4"/>
      <c r="BB37" s="48"/>
      <c r="BC37" s="48"/>
      <c r="BD37" s="48"/>
    </row>
    <row r="38" spans="16:29" ht="30" customHeight="1">
      <c r="P38" s="622" t="s">
        <v>475</v>
      </c>
      <c r="Q38" s="623"/>
      <c r="R38" s="624"/>
      <c r="S38" s="625"/>
      <c r="T38" s="626"/>
      <c r="U38" s="626"/>
      <c r="V38" s="627"/>
      <c r="W38" s="628" t="s">
        <v>210</v>
      </c>
      <c r="X38" s="628"/>
      <c r="Y38" s="628"/>
      <c r="Z38" s="629"/>
      <c r="AA38" s="629"/>
      <c r="AB38" s="629"/>
      <c r="AC38" s="629"/>
    </row>
  </sheetData>
  <sheetProtection/>
  <mergeCells count="213">
    <mergeCell ref="Z25:AA25"/>
    <mergeCell ref="AD30:AE30"/>
    <mergeCell ref="AD24:AE24"/>
    <mergeCell ref="AD25:AE25"/>
    <mergeCell ref="AD26:AE26"/>
    <mergeCell ref="AD27:AE27"/>
    <mergeCell ref="AD28:AE28"/>
    <mergeCell ref="AD29:AE29"/>
    <mergeCell ref="Z29:AA29"/>
    <mergeCell ref="Z30:AA30"/>
    <mergeCell ref="X24:Y24"/>
    <mergeCell ref="X25:Y25"/>
    <mergeCell ref="X26:Y26"/>
    <mergeCell ref="X27:Y27"/>
    <mergeCell ref="B29:E29"/>
    <mergeCell ref="Z26:AA26"/>
    <mergeCell ref="Z27:AA27"/>
    <mergeCell ref="Z28:AA28"/>
    <mergeCell ref="B26:E26"/>
    <mergeCell ref="B27:E27"/>
    <mergeCell ref="X28:Y28"/>
    <mergeCell ref="X29:Y29"/>
    <mergeCell ref="X30:Y30"/>
    <mergeCell ref="R29:T29"/>
    <mergeCell ref="U30:W30"/>
    <mergeCell ref="O28:Q28"/>
    <mergeCell ref="L24:N24"/>
    <mergeCell ref="O24:Q24"/>
    <mergeCell ref="L27:N27"/>
    <mergeCell ref="F25:H25"/>
    <mergeCell ref="I26:K26"/>
    <mergeCell ref="B30:E30"/>
    <mergeCell ref="B28:E28"/>
    <mergeCell ref="B24:E24"/>
    <mergeCell ref="B25:E25"/>
    <mergeCell ref="AF1:AJ1"/>
    <mergeCell ref="S15:V15"/>
    <mergeCell ref="Y7:AB7"/>
    <mergeCell ref="S1:W1"/>
    <mergeCell ref="S12:V12"/>
    <mergeCell ref="W5:X5"/>
    <mergeCell ref="Y5:AB5"/>
    <mergeCell ref="S6:V6"/>
    <mergeCell ref="Y1:AC1"/>
    <mergeCell ref="AC8:AE8"/>
    <mergeCell ref="R24:T24"/>
    <mergeCell ref="U24:W24"/>
    <mergeCell ref="Z24:AA24"/>
    <mergeCell ref="Y6:AB6"/>
    <mergeCell ref="F21:AE21"/>
    <mergeCell ref="Y16:AB16"/>
    <mergeCell ref="F24:H24"/>
    <mergeCell ref="L18:O18"/>
    <mergeCell ref="I24:K24"/>
    <mergeCell ref="L17:O17"/>
    <mergeCell ref="B4:E4"/>
    <mergeCell ref="S7:V7"/>
    <mergeCell ref="W7:X7"/>
    <mergeCell ref="F6:I6"/>
    <mergeCell ref="L6:O6"/>
    <mergeCell ref="B5:E5"/>
    <mergeCell ref="F7:I7"/>
    <mergeCell ref="F5:I5"/>
    <mergeCell ref="L7:O7"/>
    <mergeCell ref="J7:K7"/>
    <mergeCell ref="F4:O4"/>
    <mergeCell ref="AC4:AE4"/>
    <mergeCell ref="AC7:AE7"/>
    <mergeCell ref="P5:R6"/>
    <mergeCell ref="L5:O5"/>
    <mergeCell ref="AC5:AE6"/>
    <mergeCell ref="B7:E7"/>
    <mergeCell ref="S5:V5"/>
    <mergeCell ref="Y10:AB10"/>
    <mergeCell ref="F9:I9"/>
    <mergeCell ref="W9:X9"/>
    <mergeCell ref="J9:K9"/>
    <mergeCell ref="B6:E6"/>
    <mergeCell ref="B8:E8"/>
    <mergeCell ref="F8:I8"/>
    <mergeCell ref="S9:V9"/>
    <mergeCell ref="M1:Q1"/>
    <mergeCell ref="M2:V2"/>
    <mergeCell ref="B9:E9"/>
    <mergeCell ref="F10:I10"/>
    <mergeCell ref="P7:R7"/>
    <mergeCell ref="J5:K5"/>
    <mergeCell ref="S8:V8"/>
    <mergeCell ref="P4:R4"/>
    <mergeCell ref="S4:AB4"/>
    <mergeCell ref="Y8:AB8"/>
    <mergeCell ref="AC18:AE18"/>
    <mergeCell ref="S17:V17"/>
    <mergeCell ref="Y11:AB11"/>
    <mergeCell ref="W11:X11"/>
    <mergeCell ref="Y12:AB12"/>
    <mergeCell ref="S11:V11"/>
    <mergeCell ref="AC11:AE12"/>
    <mergeCell ref="AC13:AE13"/>
    <mergeCell ref="W17:X17"/>
    <mergeCell ref="L37:O37"/>
    <mergeCell ref="S37:V37"/>
    <mergeCell ref="S34:V34"/>
    <mergeCell ref="S35:V35"/>
    <mergeCell ref="S36:V36"/>
    <mergeCell ref="L34:O34"/>
    <mergeCell ref="L36:O36"/>
    <mergeCell ref="L35:O35"/>
    <mergeCell ref="I34:K34"/>
    <mergeCell ref="I35:K35"/>
    <mergeCell ref="I36:K36"/>
    <mergeCell ref="I37:K37"/>
    <mergeCell ref="B37:D37"/>
    <mergeCell ref="E33:H33"/>
    <mergeCell ref="E34:H34"/>
    <mergeCell ref="B35:D35"/>
    <mergeCell ref="B33:D33"/>
    <mergeCell ref="E37:H37"/>
    <mergeCell ref="W34:Y34"/>
    <mergeCell ref="W35:Y35"/>
    <mergeCell ref="W36:Y36"/>
    <mergeCell ref="B34:D34"/>
    <mergeCell ref="E35:H35"/>
    <mergeCell ref="E36:H36"/>
    <mergeCell ref="B36:D36"/>
    <mergeCell ref="P34:R34"/>
    <mergeCell ref="P35:R35"/>
    <mergeCell ref="P36:R36"/>
    <mergeCell ref="F19:AE19"/>
    <mergeCell ref="S16:V16"/>
    <mergeCell ref="AC17:AE17"/>
    <mergeCell ref="Z36:AC36"/>
    <mergeCell ref="W37:Y37"/>
    <mergeCell ref="Z33:AC33"/>
    <mergeCell ref="Z35:AC35"/>
    <mergeCell ref="Z34:AC34"/>
    <mergeCell ref="Z37:AC37"/>
    <mergeCell ref="W33:Y33"/>
    <mergeCell ref="B10:E10"/>
    <mergeCell ref="B12:E12"/>
    <mergeCell ref="AC15:AE15"/>
    <mergeCell ref="I33:K33"/>
    <mergeCell ref="J17:K17"/>
    <mergeCell ref="F17:I17"/>
    <mergeCell ref="B15:E15"/>
    <mergeCell ref="F15:I15"/>
    <mergeCell ref="J15:K15"/>
    <mergeCell ref="B19:E19"/>
    <mergeCell ref="F16:I16"/>
    <mergeCell ref="B11:E11"/>
    <mergeCell ref="B16:E16"/>
    <mergeCell ref="AC9:AE10"/>
    <mergeCell ref="Y9:AB9"/>
    <mergeCell ref="B21:E21"/>
    <mergeCell ref="B18:E18"/>
    <mergeCell ref="B20:E20"/>
    <mergeCell ref="AC16:AE16"/>
    <mergeCell ref="P17:R17"/>
    <mergeCell ref="B17:E17"/>
    <mergeCell ref="Y15:AB15"/>
    <mergeCell ref="B13:E13"/>
    <mergeCell ref="W13:X13"/>
    <mergeCell ref="P16:R16"/>
    <mergeCell ref="L16:O16"/>
    <mergeCell ref="Y17:AB17"/>
    <mergeCell ref="L15:O15"/>
    <mergeCell ref="F13:I13"/>
    <mergeCell ref="B14:E14"/>
    <mergeCell ref="L33:O33"/>
    <mergeCell ref="S33:V33"/>
    <mergeCell ref="P33:R33"/>
    <mergeCell ref="Y13:AB13"/>
    <mergeCell ref="Y14:AB14"/>
    <mergeCell ref="F20:AE20"/>
    <mergeCell ref="Y18:AB18"/>
    <mergeCell ref="F18:I18"/>
    <mergeCell ref="S18:V18"/>
    <mergeCell ref="S13:V13"/>
    <mergeCell ref="F14:I14"/>
    <mergeCell ref="L10:O10"/>
    <mergeCell ref="L12:O12"/>
    <mergeCell ref="L11:O11"/>
    <mergeCell ref="F12:I12"/>
    <mergeCell ref="J13:K13"/>
    <mergeCell ref="J11:K11"/>
    <mergeCell ref="F11:I11"/>
    <mergeCell ref="P38:R38"/>
    <mergeCell ref="S38:V38"/>
    <mergeCell ref="P18:R18"/>
    <mergeCell ref="AC14:AE14"/>
    <mergeCell ref="W15:X15"/>
    <mergeCell ref="S14:V14"/>
    <mergeCell ref="P15:R15"/>
    <mergeCell ref="P37:R37"/>
    <mergeCell ref="W38:Y38"/>
    <mergeCell ref="Z38:AC38"/>
    <mergeCell ref="P13:R13"/>
    <mergeCell ref="P14:R14"/>
    <mergeCell ref="L8:O8"/>
    <mergeCell ref="P11:R12"/>
    <mergeCell ref="S10:V10"/>
    <mergeCell ref="L14:O14"/>
    <mergeCell ref="P8:R8"/>
    <mergeCell ref="P9:R10"/>
    <mergeCell ref="L9:O9"/>
    <mergeCell ref="L13:O13"/>
    <mergeCell ref="AB30:AC30"/>
    <mergeCell ref="AB24:AC24"/>
    <mergeCell ref="AB25:AC25"/>
    <mergeCell ref="AB26:AC26"/>
    <mergeCell ref="AB27:AC27"/>
    <mergeCell ref="AB28:AC28"/>
    <mergeCell ref="AB29:AC29"/>
  </mergeCells>
  <printOptions/>
  <pageMargins left="0.3" right="0.24" top="0.36" bottom="0.53" header="0.23" footer="0.31"/>
  <pageSetup horizontalDpi="600" verticalDpi="600" orientation="portrait" paperSize="9" scale="98" r:id="rId1"/>
</worksheet>
</file>

<file path=xl/worksheets/sheet11.xml><?xml version="1.0" encoding="utf-8"?>
<worksheet xmlns="http://schemas.openxmlformats.org/spreadsheetml/2006/main" xmlns:r="http://schemas.openxmlformats.org/officeDocument/2006/relationships">
  <sheetPr>
    <tabColor rgb="FFFF0000"/>
  </sheetPr>
  <dimension ref="A2:N32"/>
  <sheetViews>
    <sheetView zoomScalePageLayoutView="0" workbookViewId="0" topLeftCell="A1">
      <selection activeCell="P25" sqref="P25"/>
    </sheetView>
  </sheetViews>
  <sheetFormatPr defaultColWidth="9.00390625" defaultRowHeight="13.5"/>
  <cols>
    <col min="1" max="16384" width="9.00390625" style="324" customWidth="1"/>
  </cols>
  <sheetData>
    <row r="1" ht="18" customHeight="1"/>
    <row r="2" spans="1:11" ht="18" customHeight="1">
      <c r="A2" s="126" t="s">
        <v>517</v>
      </c>
      <c r="B2" s="126"/>
      <c r="C2" s="126"/>
      <c r="D2" s="126"/>
      <c r="E2" s="126"/>
      <c r="F2" s="126"/>
      <c r="G2" s="126"/>
      <c r="H2" s="126"/>
      <c r="I2" s="126"/>
      <c r="J2" s="126"/>
      <c r="K2" s="126"/>
    </row>
    <row r="3" spans="1:11" ht="18" customHeight="1">
      <c r="A3" s="126" t="s">
        <v>518</v>
      </c>
      <c r="B3" s="126"/>
      <c r="C3" s="126"/>
      <c r="D3" s="126"/>
      <c r="E3" s="126"/>
      <c r="F3" s="126"/>
      <c r="G3" s="126"/>
      <c r="H3" s="126"/>
      <c r="I3" s="126"/>
      <c r="J3" s="126"/>
      <c r="K3" s="126"/>
    </row>
    <row r="4" spans="2:12" ht="18" customHeight="1">
      <c r="B4" s="126"/>
      <c r="C4" s="126"/>
      <c r="D4" s="126"/>
      <c r="E4" s="126"/>
      <c r="F4" s="126"/>
      <c r="G4" s="126"/>
      <c r="H4" s="126"/>
      <c r="I4" s="126"/>
      <c r="J4" s="126"/>
      <c r="K4" s="126"/>
      <c r="L4" s="126"/>
    </row>
    <row r="5" spans="1:14" ht="18" customHeight="1" thickBot="1">
      <c r="A5" s="325"/>
      <c r="B5" s="326" t="s">
        <v>519</v>
      </c>
      <c r="C5" s="326"/>
      <c r="D5" s="326"/>
      <c r="E5" s="326"/>
      <c r="F5" s="326"/>
      <c r="G5" s="327"/>
      <c r="H5" s="325" t="s">
        <v>520</v>
      </c>
      <c r="I5" s="326"/>
      <c r="J5" s="326" t="s">
        <v>521</v>
      </c>
      <c r="K5" s="326"/>
      <c r="L5" s="326"/>
      <c r="M5" s="326"/>
      <c r="N5" s="327"/>
    </row>
    <row r="6" spans="1:14" ht="18" customHeight="1" thickBot="1">
      <c r="A6" s="328"/>
      <c r="B6" s="329" t="s">
        <v>522</v>
      </c>
      <c r="C6" s="329"/>
      <c r="D6" s="329"/>
      <c r="E6" s="401" t="s">
        <v>17</v>
      </c>
      <c r="F6" s="402"/>
      <c r="G6" s="330" t="s">
        <v>24</v>
      </c>
      <c r="H6" s="328"/>
      <c r="I6" s="329" t="s">
        <v>522</v>
      </c>
      <c r="J6" s="329"/>
      <c r="K6" s="329"/>
      <c r="L6" s="401" t="s">
        <v>539</v>
      </c>
      <c r="M6" s="402"/>
      <c r="N6" s="330" t="s">
        <v>24</v>
      </c>
    </row>
    <row r="7" spans="1:14" ht="18" customHeight="1" thickBot="1">
      <c r="A7" s="328"/>
      <c r="B7" s="697" t="s">
        <v>523</v>
      </c>
      <c r="C7" s="698"/>
      <c r="D7" s="117" t="s">
        <v>507</v>
      </c>
      <c r="E7" s="329" t="s">
        <v>524</v>
      </c>
      <c r="F7" s="329"/>
      <c r="G7" s="330"/>
      <c r="H7" s="328"/>
      <c r="I7" s="697" t="s">
        <v>523</v>
      </c>
      <c r="J7" s="698"/>
      <c r="K7" s="117" t="s">
        <v>508</v>
      </c>
      <c r="L7" s="329" t="s">
        <v>524</v>
      </c>
      <c r="M7" s="329"/>
      <c r="N7" s="330"/>
    </row>
    <row r="8" spans="1:14" ht="18" customHeight="1" thickBot="1">
      <c r="A8" s="328"/>
      <c r="B8" s="697" t="s">
        <v>544</v>
      </c>
      <c r="C8" s="697"/>
      <c r="D8" s="117" t="s">
        <v>546</v>
      </c>
      <c r="E8" s="329" t="s">
        <v>545</v>
      </c>
      <c r="F8" s="117" t="s">
        <v>510</v>
      </c>
      <c r="G8" s="330" t="s">
        <v>527</v>
      </c>
      <c r="H8" s="328"/>
      <c r="I8" s="697" t="s">
        <v>525</v>
      </c>
      <c r="J8" s="697"/>
      <c r="K8" s="117" t="s">
        <v>540</v>
      </c>
      <c r="L8" s="329" t="s">
        <v>524</v>
      </c>
      <c r="M8" s="329"/>
      <c r="N8" s="330"/>
    </row>
    <row r="9" spans="1:14" ht="18" customHeight="1" thickBot="1">
      <c r="A9" s="328"/>
      <c r="B9" s="697" t="s">
        <v>526</v>
      </c>
      <c r="C9" s="698"/>
      <c r="D9" s="117" t="s">
        <v>547</v>
      </c>
      <c r="E9" s="329" t="s">
        <v>527</v>
      </c>
      <c r="F9" s="329"/>
      <c r="G9" s="330"/>
      <c r="H9" s="328"/>
      <c r="I9" s="697" t="s">
        <v>526</v>
      </c>
      <c r="J9" s="698"/>
      <c r="K9" s="331"/>
      <c r="L9" s="329" t="s">
        <v>527</v>
      </c>
      <c r="M9" s="329"/>
      <c r="N9" s="330"/>
    </row>
    <row r="10" spans="1:14" ht="18" customHeight="1" thickBot="1">
      <c r="A10" s="328"/>
      <c r="B10" s="329" t="s">
        <v>528</v>
      </c>
      <c r="C10" s="329"/>
      <c r="D10" s="329"/>
      <c r="E10" s="329"/>
      <c r="F10" s="329"/>
      <c r="G10" s="330"/>
      <c r="H10" s="328"/>
      <c r="I10" s="329" t="s">
        <v>528</v>
      </c>
      <c r="J10" s="329"/>
      <c r="K10" s="329"/>
      <c r="L10" s="329"/>
      <c r="M10" s="329"/>
      <c r="N10" s="330"/>
    </row>
    <row r="11" spans="1:14" ht="18" customHeight="1" thickBot="1">
      <c r="A11" s="328"/>
      <c r="B11" s="331"/>
      <c r="C11" s="329" t="s">
        <v>529</v>
      </c>
      <c r="D11" s="401"/>
      <c r="E11" s="402"/>
      <c r="F11" s="329" t="s">
        <v>530</v>
      </c>
      <c r="G11" s="330"/>
      <c r="H11" s="328"/>
      <c r="I11" s="331"/>
      <c r="J11" s="329" t="s">
        <v>529</v>
      </c>
      <c r="K11" s="401"/>
      <c r="L11" s="402"/>
      <c r="M11" s="329" t="s">
        <v>530</v>
      </c>
      <c r="N11" s="330"/>
    </row>
    <row r="12" spans="1:14" ht="18" customHeight="1" thickBot="1">
      <c r="A12" s="328"/>
      <c r="B12" s="331"/>
      <c r="C12" s="329" t="s">
        <v>529</v>
      </c>
      <c r="D12" s="401"/>
      <c r="E12" s="402"/>
      <c r="F12" s="329" t="s">
        <v>530</v>
      </c>
      <c r="G12" s="330"/>
      <c r="H12" s="328"/>
      <c r="I12" s="331"/>
      <c r="J12" s="329" t="s">
        <v>529</v>
      </c>
      <c r="K12" s="401"/>
      <c r="L12" s="402"/>
      <c r="M12" s="329" t="s">
        <v>530</v>
      </c>
      <c r="N12" s="330"/>
    </row>
    <row r="13" spans="1:14" ht="18" customHeight="1" thickBot="1">
      <c r="A13" s="328"/>
      <c r="B13" s="331"/>
      <c r="C13" s="329" t="s">
        <v>529</v>
      </c>
      <c r="D13" s="401"/>
      <c r="E13" s="402"/>
      <c r="F13" s="329" t="s">
        <v>530</v>
      </c>
      <c r="G13" s="330"/>
      <c r="H13" s="328"/>
      <c r="I13" s="331"/>
      <c r="J13" s="329" t="s">
        <v>529</v>
      </c>
      <c r="K13" s="401"/>
      <c r="L13" s="402"/>
      <c r="M13" s="329" t="s">
        <v>530</v>
      </c>
      <c r="N13" s="330"/>
    </row>
    <row r="14" spans="1:14" ht="18" customHeight="1" thickBot="1">
      <c r="A14" s="328"/>
      <c r="B14" s="331"/>
      <c r="C14" s="329" t="s">
        <v>529</v>
      </c>
      <c r="D14" s="401"/>
      <c r="E14" s="402"/>
      <c r="F14" s="329" t="s">
        <v>530</v>
      </c>
      <c r="G14" s="330"/>
      <c r="H14" s="328"/>
      <c r="I14" s="331"/>
      <c r="J14" s="329" t="s">
        <v>529</v>
      </c>
      <c r="K14" s="401"/>
      <c r="L14" s="402"/>
      <c r="M14" s="329" t="s">
        <v>530</v>
      </c>
      <c r="N14" s="330"/>
    </row>
    <row r="15" spans="1:14" ht="18" customHeight="1" thickBot="1">
      <c r="A15" s="328"/>
      <c r="B15" s="331"/>
      <c r="C15" s="329" t="s">
        <v>529</v>
      </c>
      <c r="D15" s="401"/>
      <c r="E15" s="402"/>
      <c r="F15" s="329" t="s">
        <v>530</v>
      </c>
      <c r="G15" s="330"/>
      <c r="H15" s="328"/>
      <c r="I15" s="331"/>
      <c r="J15" s="329" t="s">
        <v>529</v>
      </c>
      <c r="K15" s="401"/>
      <c r="L15" s="402"/>
      <c r="M15" s="329" t="s">
        <v>530</v>
      </c>
      <c r="N15" s="330"/>
    </row>
    <row r="16" spans="1:14" ht="18" customHeight="1" thickBot="1">
      <c r="A16" s="328"/>
      <c r="B16" s="329"/>
      <c r="C16" s="329"/>
      <c r="D16" s="329"/>
      <c r="E16" s="329"/>
      <c r="F16" s="329"/>
      <c r="G16" s="330"/>
      <c r="H16" s="328"/>
      <c r="I16" s="329"/>
      <c r="J16" s="329"/>
      <c r="K16" s="329"/>
      <c r="L16" s="329"/>
      <c r="M16" s="329"/>
      <c r="N16" s="330"/>
    </row>
    <row r="17" spans="1:14" ht="18" customHeight="1" thickBot="1">
      <c r="A17" s="328"/>
      <c r="B17" s="329" t="s">
        <v>531</v>
      </c>
      <c r="C17" s="329"/>
      <c r="D17" s="329"/>
      <c r="E17" s="401" t="s">
        <v>12</v>
      </c>
      <c r="F17" s="402"/>
      <c r="G17" s="330" t="s">
        <v>24</v>
      </c>
      <c r="H17" s="328"/>
      <c r="I17" s="329" t="s">
        <v>531</v>
      </c>
      <c r="J17" s="329"/>
      <c r="K17" s="329"/>
      <c r="L17" s="401" t="s">
        <v>4</v>
      </c>
      <c r="M17" s="402"/>
      <c r="N17" s="330" t="s">
        <v>24</v>
      </c>
    </row>
    <row r="18" spans="1:14" ht="18" customHeight="1" thickBot="1">
      <c r="A18" s="328"/>
      <c r="B18" s="697" t="s">
        <v>523</v>
      </c>
      <c r="C18" s="698"/>
      <c r="D18" s="117" t="s">
        <v>510</v>
      </c>
      <c r="E18" s="329" t="s">
        <v>524</v>
      </c>
      <c r="F18" s="329"/>
      <c r="G18" s="330"/>
      <c r="H18" s="328"/>
      <c r="I18" s="697" t="s">
        <v>523</v>
      </c>
      <c r="J18" s="698"/>
      <c r="K18" s="117" t="s">
        <v>541</v>
      </c>
      <c r="L18" s="329" t="s">
        <v>524</v>
      </c>
      <c r="M18" s="329"/>
      <c r="N18" s="330"/>
    </row>
    <row r="19" spans="1:14" ht="18" customHeight="1" thickBot="1">
      <c r="A19" s="328"/>
      <c r="B19" s="697" t="s">
        <v>532</v>
      </c>
      <c r="C19" s="697"/>
      <c r="D19" s="117" t="s">
        <v>538</v>
      </c>
      <c r="E19" s="329" t="s">
        <v>524</v>
      </c>
      <c r="F19" s="329"/>
      <c r="G19" s="330"/>
      <c r="H19" s="328"/>
      <c r="I19" s="697" t="s">
        <v>532</v>
      </c>
      <c r="J19" s="697"/>
      <c r="K19" s="117" t="s">
        <v>542</v>
      </c>
      <c r="L19" s="329" t="s">
        <v>524</v>
      </c>
      <c r="M19" s="329"/>
      <c r="N19" s="330"/>
    </row>
    <row r="20" spans="1:14" ht="18" customHeight="1" thickBot="1">
      <c r="A20" s="328"/>
      <c r="B20" s="697" t="s">
        <v>533</v>
      </c>
      <c r="C20" s="698"/>
      <c r="D20" s="331"/>
      <c r="E20" s="329" t="s">
        <v>530</v>
      </c>
      <c r="F20" s="329"/>
      <c r="G20" s="330"/>
      <c r="H20" s="328"/>
      <c r="I20" s="697" t="s">
        <v>533</v>
      </c>
      <c r="J20" s="698"/>
      <c r="K20" s="331"/>
      <c r="L20" s="329" t="s">
        <v>530</v>
      </c>
      <c r="M20" s="329"/>
      <c r="N20" s="330"/>
    </row>
    <row r="21" spans="1:14" ht="18" customHeight="1" thickBot="1">
      <c r="A21" s="328"/>
      <c r="B21" s="329" t="s">
        <v>534</v>
      </c>
      <c r="C21" s="329"/>
      <c r="D21" s="329"/>
      <c r="E21" s="329"/>
      <c r="F21" s="329"/>
      <c r="G21" s="330"/>
      <c r="H21" s="328"/>
      <c r="I21" s="329" t="s">
        <v>534</v>
      </c>
      <c r="J21" s="329"/>
      <c r="K21" s="329"/>
      <c r="L21" s="329"/>
      <c r="M21" s="329"/>
      <c r="N21" s="330"/>
    </row>
    <row r="22" spans="1:14" ht="18" customHeight="1" thickBot="1">
      <c r="A22" s="328"/>
      <c r="B22" s="331"/>
      <c r="C22" s="329" t="s">
        <v>529</v>
      </c>
      <c r="D22" s="401"/>
      <c r="E22" s="402"/>
      <c r="F22" s="329" t="s">
        <v>530</v>
      </c>
      <c r="G22" s="330"/>
      <c r="H22" s="328"/>
      <c r="I22" s="331"/>
      <c r="J22" s="329" t="s">
        <v>529</v>
      </c>
      <c r="K22" s="401"/>
      <c r="L22" s="402"/>
      <c r="M22" s="329" t="s">
        <v>530</v>
      </c>
      <c r="N22" s="330"/>
    </row>
    <row r="23" spans="1:14" ht="18" customHeight="1" thickBot="1">
      <c r="A23" s="328"/>
      <c r="B23" s="331"/>
      <c r="C23" s="329" t="s">
        <v>529</v>
      </c>
      <c r="D23" s="401"/>
      <c r="E23" s="402"/>
      <c r="F23" s="329" t="s">
        <v>530</v>
      </c>
      <c r="G23" s="330"/>
      <c r="H23" s="328"/>
      <c r="I23" s="331"/>
      <c r="J23" s="329" t="s">
        <v>529</v>
      </c>
      <c r="K23" s="401"/>
      <c r="L23" s="402"/>
      <c r="M23" s="329" t="s">
        <v>530</v>
      </c>
      <c r="N23" s="330"/>
    </row>
    <row r="24" spans="1:14" ht="18" customHeight="1" thickBot="1">
      <c r="A24" s="328"/>
      <c r="B24" s="331"/>
      <c r="C24" s="329" t="s">
        <v>529</v>
      </c>
      <c r="D24" s="401"/>
      <c r="E24" s="402"/>
      <c r="F24" s="329" t="s">
        <v>530</v>
      </c>
      <c r="G24" s="330"/>
      <c r="H24" s="328"/>
      <c r="I24" s="331"/>
      <c r="J24" s="329" t="s">
        <v>529</v>
      </c>
      <c r="K24" s="401"/>
      <c r="L24" s="402"/>
      <c r="M24" s="329" t="s">
        <v>530</v>
      </c>
      <c r="N24" s="330"/>
    </row>
    <row r="25" spans="1:14" ht="18" customHeight="1" thickBot="1">
      <c r="A25" s="328"/>
      <c r="B25" s="331"/>
      <c r="C25" s="329" t="s">
        <v>529</v>
      </c>
      <c r="D25" s="401"/>
      <c r="E25" s="402"/>
      <c r="F25" s="329" t="s">
        <v>530</v>
      </c>
      <c r="G25" s="330"/>
      <c r="H25" s="328"/>
      <c r="I25" s="331"/>
      <c r="J25" s="329" t="s">
        <v>529</v>
      </c>
      <c r="K25" s="401"/>
      <c r="L25" s="402"/>
      <c r="M25" s="329" t="s">
        <v>530</v>
      </c>
      <c r="N25" s="330"/>
    </row>
    <row r="26" spans="1:14" ht="18" customHeight="1" thickBot="1">
      <c r="A26" s="328"/>
      <c r="B26" s="331"/>
      <c r="C26" s="329" t="s">
        <v>529</v>
      </c>
      <c r="D26" s="401"/>
      <c r="E26" s="402"/>
      <c r="F26" s="329" t="s">
        <v>530</v>
      </c>
      <c r="G26" s="330"/>
      <c r="H26" s="328"/>
      <c r="I26" s="331"/>
      <c r="J26" s="329" t="s">
        <v>529</v>
      </c>
      <c r="K26" s="401"/>
      <c r="L26" s="402"/>
      <c r="M26" s="329" t="s">
        <v>530</v>
      </c>
      <c r="N26" s="330"/>
    </row>
    <row r="27" spans="1:14" ht="18" customHeight="1" thickBot="1">
      <c r="A27" s="328"/>
      <c r="B27" s="329"/>
      <c r="C27" s="329"/>
      <c r="D27" s="329"/>
      <c r="E27" s="329"/>
      <c r="F27" s="329"/>
      <c r="G27" s="330"/>
      <c r="H27" s="328"/>
      <c r="I27" s="329"/>
      <c r="J27" s="329"/>
      <c r="K27" s="329"/>
      <c r="L27" s="329"/>
      <c r="M27" s="329"/>
      <c r="N27" s="330"/>
    </row>
    <row r="28" spans="1:14" ht="18" customHeight="1" thickBot="1">
      <c r="A28" s="328"/>
      <c r="B28" s="329" t="s">
        <v>535</v>
      </c>
      <c r="C28" s="117" t="s">
        <v>506</v>
      </c>
      <c r="D28" s="329" t="s">
        <v>524</v>
      </c>
      <c r="E28" s="329"/>
      <c r="F28" s="329"/>
      <c r="G28" s="330"/>
      <c r="H28" s="328"/>
      <c r="I28" s="329" t="s">
        <v>535</v>
      </c>
      <c r="J28" s="117" t="s">
        <v>509</v>
      </c>
      <c r="K28" s="329" t="s">
        <v>524</v>
      </c>
      <c r="L28" s="329"/>
      <c r="M28" s="329"/>
      <c r="N28" s="330"/>
    </row>
    <row r="29" spans="1:14" ht="18" customHeight="1" thickBot="1">
      <c r="A29" s="328"/>
      <c r="B29" s="329" t="s">
        <v>536</v>
      </c>
      <c r="C29" s="117" t="s">
        <v>512</v>
      </c>
      <c r="D29" s="329" t="s">
        <v>524</v>
      </c>
      <c r="E29" s="329"/>
      <c r="F29" s="329"/>
      <c r="G29" s="330"/>
      <c r="H29" s="328"/>
      <c r="I29" s="329" t="s">
        <v>536</v>
      </c>
      <c r="J29" s="117" t="s">
        <v>511</v>
      </c>
      <c r="K29" s="329" t="s">
        <v>524</v>
      </c>
      <c r="L29" s="329"/>
      <c r="M29" s="329"/>
      <c r="N29" s="330"/>
    </row>
    <row r="30" spans="1:14" ht="18" customHeight="1">
      <c r="A30" s="332"/>
      <c r="B30" s="333"/>
      <c r="C30" s="333"/>
      <c r="D30" s="333"/>
      <c r="E30" s="333"/>
      <c r="F30" s="333"/>
      <c r="G30" s="334"/>
      <c r="H30" s="332"/>
      <c r="I30" s="333"/>
      <c r="J30" s="333"/>
      <c r="K30" s="333"/>
      <c r="L30" s="333"/>
      <c r="M30" s="333"/>
      <c r="N30" s="334"/>
    </row>
    <row r="31" spans="5:14" ht="28.5" customHeight="1">
      <c r="E31" s="699" t="s">
        <v>537</v>
      </c>
      <c r="F31" s="699"/>
      <c r="G31" s="699"/>
      <c r="H31" s="699"/>
      <c r="I31" s="699"/>
      <c r="J31" s="699"/>
      <c r="K31" s="699"/>
      <c r="L31" s="699"/>
      <c r="M31" s="699"/>
      <c r="N31" s="699"/>
    </row>
    <row r="32" spans="5:14" ht="28.5" customHeight="1">
      <c r="E32" s="700"/>
      <c r="F32" s="700"/>
      <c r="G32" s="700"/>
      <c r="H32" s="700"/>
      <c r="I32" s="700"/>
      <c r="J32" s="700"/>
      <c r="K32" s="700"/>
      <c r="L32" s="700"/>
      <c r="M32" s="700"/>
      <c r="N32" s="700"/>
    </row>
  </sheetData>
  <sheetProtection/>
  <mergeCells count="37">
    <mergeCell ref="E31:N32"/>
    <mergeCell ref="D24:E24"/>
    <mergeCell ref="K24:L24"/>
    <mergeCell ref="D25:E25"/>
    <mergeCell ref="K25:L25"/>
    <mergeCell ref="D26:E26"/>
    <mergeCell ref="K26:L26"/>
    <mergeCell ref="B20:C20"/>
    <mergeCell ref="I20:J20"/>
    <mergeCell ref="D22:E22"/>
    <mergeCell ref="K22:L22"/>
    <mergeCell ref="D23:E23"/>
    <mergeCell ref="K23:L23"/>
    <mergeCell ref="E17:F17"/>
    <mergeCell ref="L17:M17"/>
    <mergeCell ref="B18:C18"/>
    <mergeCell ref="I18:J18"/>
    <mergeCell ref="B19:C19"/>
    <mergeCell ref="I19:J19"/>
    <mergeCell ref="D13:E13"/>
    <mergeCell ref="K13:L13"/>
    <mergeCell ref="D14:E14"/>
    <mergeCell ref="K14:L14"/>
    <mergeCell ref="D15:E15"/>
    <mergeCell ref="K15:L15"/>
    <mergeCell ref="B9:C9"/>
    <mergeCell ref="I9:J9"/>
    <mergeCell ref="D11:E11"/>
    <mergeCell ref="K11:L11"/>
    <mergeCell ref="D12:E12"/>
    <mergeCell ref="K12:L12"/>
    <mergeCell ref="E6:F6"/>
    <mergeCell ref="L6:M6"/>
    <mergeCell ref="B7:C7"/>
    <mergeCell ref="I7:J7"/>
    <mergeCell ref="B8:C8"/>
    <mergeCell ref="I8:J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C000"/>
    <pageSetUpPr fitToPage="1"/>
  </sheetPr>
  <dimension ref="A2:E24"/>
  <sheetViews>
    <sheetView zoomScalePageLayoutView="0" workbookViewId="0" topLeftCell="A1">
      <selection activeCell="E15" sqref="E15"/>
    </sheetView>
  </sheetViews>
  <sheetFormatPr defaultColWidth="9.00390625" defaultRowHeight="13.5"/>
  <cols>
    <col min="1" max="1" width="9.00390625" style="11" customWidth="1"/>
    <col min="2" max="2" width="17.00390625" style="11" bestFit="1" customWidth="1"/>
    <col min="3" max="16384" width="9.00390625" style="11" customWidth="1"/>
  </cols>
  <sheetData>
    <row r="2" ht="21">
      <c r="E2" s="28" t="s">
        <v>428</v>
      </c>
    </row>
    <row r="3" spans="1:5" ht="14.25">
      <c r="A3" s="11" t="s">
        <v>122</v>
      </c>
      <c r="B3" s="236" t="s">
        <v>100</v>
      </c>
      <c r="E3" s="11" t="s">
        <v>429</v>
      </c>
    </row>
    <row r="4" spans="1:5" ht="14.25">
      <c r="A4" s="11" t="s">
        <v>123</v>
      </c>
      <c r="B4" s="237" t="s">
        <v>269</v>
      </c>
      <c r="E4" s="238" t="s">
        <v>426</v>
      </c>
    </row>
    <row r="5" spans="1:5" ht="14.25">
      <c r="A5" s="11" t="s">
        <v>124</v>
      </c>
      <c r="B5" s="236" t="s">
        <v>270</v>
      </c>
      <c r="E5" s="11" t="s">
        <v>427</v>
      </c>
    </row>
    <row r="6" spans="1:5" ht="14.25">
      <c r="A6" s="11" t="s">
        <v>125</v>
      </c>
      <c r="B6" s="237" t="s">
        <v>271</v>
      </c>
      <c r="E6" s="11" t="s">
        <v>197</v>
      </c>
    </row>
    <row r="7" spans="1:5" ht="14.25">
      <c r="A7" s="11" t="s">
        <v>126</v>
      </c>
      <c r="B7" s="237" t="s">
        <v>272</v>
      </c>
      <c r="E7" s="11" t="s">
        <v>383</v>
      </c>
    </row>
    <row r="8" spans="1:5" ht="14.25">
      <c r="A8" s="11" t="s">
        <v>127</v>
      </c>
      <c r="B8" s="236" t="s">
        <v>273</v>
      </c>
      <c r="E8" s="11" t="s">
        <v>195</v>
      </c>
    </row>
    <row r="9" spans="1:5" ht="14.25">
      <c r="A9" s="11" t="s">
        <v>128</v>
      </c>
      <c r="B9" s="237" t="s">
        <v>274</v>
      </c>
      <c r="E9" s="11" t="s">
        <v>198</v>
      </c>
    </row>
    <row r="10" spans="1:5" ht="14.25">
      <c r="A10" s="11" t="s">
        <v>129</v>
      </c>
      <c r="B10" s="236" t="s">
        <v>275</v>
      </c>
      <c r="E10" s="11" t="s">
        <v>196</v>
      </c>
    </row>
    <row r="11" spans="1:5" ht="14.25">
      <c r="A11" s="11" t="s">
        <v>130</v>
      </c>
      <c r="B11" s="236" t="s">
        <v>276</v>
      </c>
      <c r="E11" s="11" t="s">
        <v>446</v>
      </c>
    </row>
    <row r="12" spans="1:5" ht="14.25">
      <c r="A12" s="11" t="s">
        <v>131</v>
      </c>
      <c r="B12" s="236" t="s">
        <v>277</v>
      </c>
      <c r="E12" s="11" t="s">
        <v>473</v>
      </c>
    </row>
    <row r="13" spans="1:5" ht="14.25">
      <c r="A13" s="11" t="s">
        <v>132</v>
      </c>
      <c r="B13" s="237" t="s">
        <v>278</v>
      </c>
      <c r="E13" s="11" t="s">
        <v>472</v>
      </c>
    </row>
    <row r="14" spans="1:5" ht="14.25">
      <c r="A14" s="11" t="s">
        <v>133</v>
      </c>
      <c r="B14" s="237" t="s">
        <v>279</v>
      </c>
      <c r="E14" s="11" t="s">
        <v>211</v>
      </c>
    </row>
    <row r="15" spans="1:5" ht="14.25">
      <c r="A15" s="11" t="s">
        <v>134</v>
      </c>
      <c r="B15" s="237" t="s">
        <v>280</v>
      </c>
      <c r="E15" s="238" t="s">
        <v>436</v>
      </c>
    </row>
    <row r="16" spans="1:5" ht="14.25">
      <c r="A16" s="11" t="s">
        <v>135</v>
      </c>
      <c r="B16" s="237" t="s">
        <v>281</v>
      </c>
      <c r="E16" s="238" t="s">
        <v>437</v>
      </c>
    </row>
    <row r="17" spans="1:5" ht="14.25">
      <c r="A17" s="11" t="s">
        <v>136</v>
      </c>
      <c r="B17" s="237" t="s">
        <v>121</v>
      </c>
      <c r="E17" s="238"/>
    </row>
    <row r="18" spans="1:5" ht="14.25">
      <c r="A18" s="11" t="s">
        <v>385</v>
      </c>
      <c r="B18" s="237" t="s">
        <v>106</v>
      </c>
      <c r="E18" s="11" t="s">
        <v>458</v>
      </c>
    </row>
    <row r="19" spans="1:5" ht="14.25">
      <c r="A19" s="11" t="s">
        <v>137</v>
      </c>
      <c r="B19" s="237" t="s">
        <v>282</v>
      </c>
      <c r="E19" s="11" t="s">
        <v>459</v>
      </c>
    </row>
    <row r="20" spans="1:5" ht="14.25">
      <c r="A20" s="11" t="s">
        <v>138</v>
      </c>
      <c r="B20" s="237" t="s">
        <v>283</v>
      </c>
      <c r="E20" s="11" t="s">
        <v>435</v>
      </c>
    </row>
    <row r="21" spans="1:5" ht="14.25">
      <c r="A21" s="11" t="s">
        <v>139</v>
      </c>
      <c r="B21" s="237" t="s">
        <v>284</v>
      </c>
      <c r="E21" s="11" t="s">
        <v>434</v>
      </c>
    </row>
    <row r="22" spans="1:5" ht="14.25">
      <c r="A22" s="11" t="s">
        <v>140</v>
      </c>
      <c r="B22" s="237" t="s">
        <v>285</v>
      </c>
      <c r="E22" s="11" t="s">
        <v>452</v>
      </c>
    </row>
    <row r="23" spans="1:2" ht="14.25">
      <c r="A23" s="11" t="s">
        <v>141</v>
      </c>
      <c r="B23" s="236" t="s">
        <v>286</v>
      </c>
    </row>
    <row r="24" spans="1:2" ht="14.25">
      <c r="A24" s="11" t="s">
        <v>288</v>
      </c>
      <c r="B24" s="236" t="s">
        <v>287</v>
      </c>
    </row>
  </sheetData>
  <sheetProtection/>
  <printOptions/>
  <pageMargins left="0.75" right="0.75" top="1" bottom="1" header="0.512" footer="0.512"/>
  <pageSetup fitToHeight="1" fitToWidth="1"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sheetPr>
    <tabColor rgb="FFFFC000"/>
  </sheetPr>
  <dimension ref="A1:C54"/>
  <sheetViews>
    <sheetView zoomScalePageLayoutView="0" workbookViewId="0" topLeftCell="A1">
      <selection activeCell="G8" sqref="G8"/>
    </sheetView>
  </sheetViews>
  <sheetFormatPr defaultColWidth="9.00390625" defaultRowHeight="13.5"/>
  <cols>
    <col min="1" max="1" width="1.4921875" style="46" customWidth="1"/>
    <col min="2" max="2" width="22.875" style="46" customWidth="1"/>
    <col min="3" max="16384" width="9.00390625" style="46" customWidth="1"/>
  </cols>
  <sheetData>
    <row r="1" ht="18.75">
      <c r="A1" s="126" t="s">
        <v>216</v>
      </c>
    </row>
    <row r="2" spans="2:3" ht="14.25">
      <c r="B2" s="46" t="s">
        <v>81</v>
      </c>
      <c r="C2" s="46" t="s">
        <v>430</v>
      </c>
    </row>
    <row r="3" spans="2:3" ht="14.25">
      <c r="B3" s="46" t="s">
        <v>375</v>
      </c>
      <c r="C3" s="46" t="s">
        <v>431</v>
      </c>
    </row>
    <row r="4" ht="14.25">
      <c r="C4" s="46" t="s">
        <v>83</v>
      </c>
    </row>
    <row r="5" ht="14.25">
      <c r="C5" s="46" t="s">
        <v>84</v>
      </c>
    </row>
    <row r="7" spans="2:3" ht="14.25">
      <c r="B7" s="46" t="s">
        <v>82</v>
      </c>
      <c r="C7" s="46" t="s">
        <v>185</v>
      </c>
    </row>
    <row r="8" spans="2:3" ht="14.25">
      <c r="B8" s="46" t="s">
        <v>376</v>
      </c>
      <c r="C8" s="46" t="s">
        <v>83</v>
      </c>
    </row>
    <row r="9" ht="14.25">
      <c r="C9" s="46" t="s">
        <v>84</v>
      </c>
    </row>
    <row r="10" ht="14.25">
      <c r="C10" s="46" t="s">
        <v>186</v>
      </c>
    </row>
    <row r="12" spans="2:3" ht="14.25">
      <c r="B12" s="46" t="s">
        <v>190</v>
      </c>
      <c r="C12" s="46" t="s">
        <v>187</v>
      </c>
    </row>
    <row r="13" spans="2:3" ht="14.25">
      <c r="B13" s="46" t="s">
        <v>377</v>
      </c>
      <c r="C13" s="46" t="s">
        <v>184</v>
      </c>
    </row>
    <row r="14" ht="14.25">
      <c r="C14" s="46" t="s">
        <v>85</v>
      </c>
    </row>
    <row r="15" ht="14.25">
      <c r="C15" s="46" t="s">
        <v>188</v>
      </c>
    </row>
    <row r="16" ht="14.25">
      <c r="C16" s="46" t="s">
        <v>189</v>
      </c>
    </row>
    <row r="17" ht="14.25">
      <c r="C17" s="46" t="s">
        <v>83</v>
      </c>
    </row>
    <row r="18" ht="14.25">
      <c r="C18" s="46" t="s">
        <v>84</v>
      </c>
    </row>
    <row r="21" ht="14.25">
      <c r="B21" s="46" t="s">
        <v>194</v>
      </c>
    </row>
    <row r="22" ht="14.25">
      <c r="B22" s="46" t="s">
        <v>86</v>
      </c>
    </row>
    <row r="23" ht="14.25">
      <c r="B23" s="46" t="s">
        <v>87</v>
      </c>
    </row>
    <row r="25" ht="14.25">
      <c r="B25" s="46" t="s">
        <v>432</v>
      </c>
    </row>
    <row r="26" ht="14.25">
      <c r="B26" s="46" t="s">
        <v>433</v>
      </c>
    </row>
    <row r="27" ht="14.25">
      <c r="B27" s="46" t="s">
        <v>88</v>
      </c>
    </row>
    <row r="28" ht="14.25">
      <c r="B28" s="46" t="s">
        <v>89</v>
      </c>
    </row>
    <row r="29" ht="14.25">
      <c r="B29" s="46" t="s">
        <v>90</v>
      </c>
    </row>
    <row r="32" ht="17.25">
      <c r="A32" s="49" t="s">
        <v>217</v>
      </c>
    </row>
    <row r="33" spans="1:2" ht="14.25">
      <c r="A33" s="46" t="s">
        <v>172</v>
      </c>
      <c r="B33" s="46" t="s">
        <v>451</v>
      </c>
    </row>
    <row r="34" ht="14.25">
      <c r="B34" s="46" t="s">
        <v>441</v>
      </c>
    </row>
    <row r="35" ht="14.25">
      <c r="B35" s="46" t="s">
        <v>212</v>
      </c>
    </row>
    <row r="37" ht="14.25">
      <c r="B37" s="46" t="s">
        <v>199</v>
      </c>
    </row>
    <row r="38" ht="14.25">
      <c r="B38" s="46" t="s">
        <v>191</v>
      </c>
    </row>
    <row r="40" ht="14.25">
      <c r="B40" s="46" t="s">
        <v>218</v>
      </c>
    </row>
    <row r="41" ht="14.25">
      <c r="B41" s="46" t="s">
        <v>215</v>
      </c>
    </row>
    <row r="44" ht="18.75">
      <c r="A44" s="126" t="s">
        <v>378</v>
      </c>
    </row>
    <row r="45" ht="14.25">
      <c r="B45" s="46" t="s">
        <v>379</v>
      </c>
    </row>
    <row r="46" ht="14.25">
      <c r="B46" s="46" t="s">
        <v>380</v>
      </c>
    </row>
    <row r="47" ht="14.25">
      <c r="B47" s="46" t="s">
        <v>381</v>
      </c>
    </row>
    <row r="49" ht="14.25">
      <c r="B49" s="46" t="s">
        <v>382</v>
      </c>
    </row>
    <row r="50" ht="14.25">
      <c r="B50" s="46" t="s">
        <v>442</v>
      </c>
    </row>
    <row r="51" ht="14.25">
      <c r="B51" s="46" t="s">
        <v>443</v>
      </c>
    </row>
    <row r="52" ht="14.25">
      <c r="B52" s="46" t="s">
        <v>438</v>
      </c>
    </row>
    <row r="53" ht="14.25">
      <c r="B53" s="46" t="s">
        <v>439</v>
      </c>
    </row>
    <row r="54" ht="14.25">
      <c r="B54" s="177" t="s">
        <v>440</v>
      </c>
    </row>
  </sheetData>
  <sheetProtection/>
  <printOptions/>
  <pageMargins left="0.4330708661417323" right="0.2362204724409449"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C000"/>
  </sheetPr>
  <dimension ref="A2:G22"/>
  <sheetViews>
    <sheetView zoomScalePageLayoutView="0" workbookViewId="0" topLeftCell="A1">
      <selection activeCell="G15" sqref="G15"/>
    </sheetView>
  </sheetViews>
  <sheetFormatPr defaultColWidth="9.00390625" defaultRowHeight="13.5"/>
  <cols>
    <col min="1" max="1" width="7.125" style="47" customWidth="1"/>
    <col min="2" max="3" width="19.50390625" style="47" bestFit="1" customWidth="1"/>
    <col min="4" max="5" width="16.875" style="47" bestFit="1" customWidth="1"/>
    <col min="6" max="16384" width="9.00390625" style="47" customWidth="1"/>
  </cols>
  <sheetData>
    <row r="2" spans="1:5" ht="17.25">
      <c r="A2" s="49"/>
      <c r="B2" s="60" t="s">
        <v>0</v>
      </c>
      <c r="C2" s="61" t="s">
        <v>1</v>
      </c>
      <c r="D2" s="62" t="s">
        <v>2</v>
      </c>
      <c r="E2" s="63" t="s">
        <v>3</v>
      </c>
    </row>
    <row r="3" spans="1:5" ht="17.25">
      <c r="A3" s="49">
        <v>1</v>
      </c>
      <c r="B3" s="152" t="s">
        <v>245</v>
      </c>
      <c r="C3" s="153" t="s">
        <v>246</v>
      </c>
      <c r="D3" s="154" t="s">
        <v>247</v>
      </c>
      <c r="E3" s="155" t="s">
        <v>248</v>
      </c>
    </row>
    <row r="4" spans="1:5" ht="17.25">
      <c r="A4" s="49">
        <v>2</v>
      </c>
      <c r="B4" s="156" t="s">
        <v>252</v>
      </c>
      <c r="C4" s="157" t="s">
        <v>251</v>
      </c>
      <c r="D4" s="154" t="s">
        <v>250</v>
      </c>
      <c r="E4" s="155" t="s">
        <v>249</v>
      </c>
    </row>
    <row r="5" spans="1:5" ht="17.25">
      <c r="A5" s="49">
        <v>3</v>
      </c>
      <c r="B5" s="152" t="s">
        <v>253</v>
      </c>
      <c r="C5" s="153" t="s">
        <v>254</v>
      </c>
      <c r="D5" s="154" t="s">
        <v>255</v>
      </c>
      <c r="E5" s="155" t="s">
        <v>256</v>
      </c>
    </row>
    <row r="6" spans="1:5" ht="17.25">
      <c r="A6" s="49">
        <v>4</v>
      </c>
      <c r="B6" s="156" t="s">
        <v>260</v>
      </c>
      <c r="C6" s="153" t="s">
        <v>259</v>
      </c>
      <c r="D6" s="154" t="s">
        <v>258</v>
      </c>
      <c r="E6" s="155" t="s">
        <v>257</v>
      </c>
    </row>
    <row r="7" spans="1:5" ht="17.25">
      <c r="A7" s="49">
        <v>5</v>
      </c>
      <c r="B7" s="156" t="s">
        <v>261</v>
      </c>
      <c r="C7" s="153" t="s">
        <v>262</v>
      </c>
      <c r="D7" s="154" t="s">
        <v>263</v>
      </c>
      <c r="E7" s="158" t="s">
        <v>264</v>
      </c>
    </row>
    <row r="8" spans="1:5" ht="17.25">
      <c r="A8" s="49">
        <v>6</v>
      </c>
      <c r="B8" s="210"/>
      <c r="C8" s="8"/>
      <c r="D8" s="154" t="s">
        <v>106</v>
      </c>
      <c r="E8" s="158" t="s">
        <v>265</v>
      </c>
    </row>
    <row r="13" ht="17.25">
      <c r="G13" s="159"/>
    </row>
    <row r="21" ht="17.25">
      <c r="B21" s="50" t="s">
        <v>91</v>
      </c>
    </row>
    <row r="22" ht="17.25">
      <c r="B22" s="51"/>
    </row>
  </sheetData>
  <sheetProtection/>
  <printOptions/>
  <pageMargins left="0.75" right="0.75" top="1" bottom="1" header="0.512" footer="0.51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rgb="FFFFFF00"/>
  </sheetPr>
  <dimension ref="A1:AJ70"/>
  <sheetViews>
    <sheetView view="pageBreakPreview" zoomScale="60" zoomScalePageLayoutView="0" workbookViewId="0" topLeftCell="A34">
      <selection activeCell="AA60" sqref="AA60"/>
    </sheetView>
  </sheetViews>
  <sheetFormatPr defaultColWidth="9.00390625" defaultRowHeight="13.5"/>
  <cols>
    <col min="1" max="1" width="2.125" style="4" customWidth="1"/>
    <col min="2" max="2" width="11.50390625" style="4" customWidth="1"/>
    <col min="3" max="3" width="2.00390625" style="4" hidden="1" customWidth="1"/>
    <col min="4" max="4" width="11.25390625" style="4" customWidth="1"/>
    <col min="5" max="5" width="8.75390625" style="4" customWidth="1"/>
    <col min="6" max="6" width="2.00390625" style="4" hidden="1" customWidth="1"/>
    <col min="7" max="7" width="11.25390625" style="4" customWidth="1"/>
    <col min="8" max="8" width="2.00390625" style="4" hidden="1" customWidth="1"/>
    <col min="9" max="9" width="10.00390625" style="4" customWidth="1"/>
    <col min="10" max="10" width="2.00390625" style="4" hidden="1" customWidth="1"/>
    <col min="11" max="11" width="11.25390625" style="4" customWidth="1"/>
    <col min="12" max="12" width="8.75390625" style="4" customWidth="1"/>
    <col min="13" max="13" width="2.00390625" style="4" hidden="1" customWidth="1"/>
    <col min="14" max="14" width="11.25390625" style="4" customWidth="1"/>
    <col min="15" max="15" width="2.00390625" style="4" hidden="1" customWidth="1"/>
    <col min="16" max="16" width="10.00390625" style="4" customWidth="1"/>
    <col min="17" max="17" width="9.00390625" style="4" customWidth="1"/>
    <col min="18" max="18" width="3.375" style="64" bestFit="1" customWidth="1"/>
    <col min="19" max="19" width="7.00390625" style="64" bestFit="1" customWidth="1"/>
    <col min="20" max="20" width="2.875" style="64" bestFit="1" customWidth="1"/>
    <col min="21" max="21" width="3.375" style="64" bestFit="1" customWidth="1"/>
    <col min="22" max="22" width="9.75390625" style="64" bestFit="1" customWidth="1"/>
    <col min="23" max="23" width="3.375" style="64" bestFit="1" customWidth="1"/>
    <col min="24" max="24" width="9.75390625" style="64" bestFit="1" customWidth="1"/>
    <col min="25" max="25" width="2.875" style="64" bestFit="1" customWidth="1"/>
    <col min="26" max="26" width="3.375" style="64" bestFit="1" customWidth="1"/>
    <col min="27" max="27" width="5.625" style="64" bestFit="1" customWidth="1"/>
    <col min="28" max="28" width="3.375" style="64" bestFit="1" customWidth="1"/>
    <col min="29" max="29" width="5.625" style="64" bestFit="1" customWidth="1"/>
    <col min="30" max="16384" width="9.00390625" style="4" customWidth="1"/>
  </cols>
  <sheetData>
    <row r="1" spans="2:16" ht="24">
      <c r="B1" s="1" t="s">
        <v>267</v>
      </c>
      <c r="C1" s="1"/>
      <c r="I1" s="392" t="s">
        <v>266</v>
      </c>
      <c r="J1" s="393"/>
      <c r="K1" s="394"/>
      <c r="N1" s="395" t="s">
        <v>35</v>
      </c>
      <c r="O1" s="396"/>
      <c r="P1" s="397"/>
    </row>
    <row r="2" spans="2:16" ht="24">
      <c r="B2" s="9" t="s">
        <v>403</v>
      </c>
      <c r="C2" s="1"/>
      <c r="D2" s="2"/>
      <c r="E2" s="2"/>
      <c r="F2" s="2"/>
      <c r="G2" s="2"/>
      <c r="H2" s="2"/>
      <c r="I2" s="2"/>
      <c r="J2" s="2"/>
      <c r="K2" s="3"/>
      <c r="L2" s="398"/>
      <c r="M2" s="398"/>
      <c r="N2" s="398"/>
      <c r="O2" s="2"/>
      <c r="P2" s="2"/>
    </row>
    <row r="3" spans="2:16" ht="24">
      <c r="B3" s="9" t="s">
        <v>404</v>
      </c>
      <c r="C3" s="1"/>
      <c r="D3" s="2"/>
      <c r="E3" s="2"/>
      <c r="F3" s="2"/>
      <c r="G3" s="2"/>
      <c r="H3" s="2"/>
      <c r="I3" s="2"/>
      <c r="J3" s="2"/>
      <c r="K3" s="3" t="s">
        <v>23</v>
      </c>
      <c r="L3" s="398" t="s">
        <v>386</v>
      </c>
      <c r="M3" s="398"/>
      <c r="N3" s="398"/>
      <c r="O3" s="2"/>
      <c r="P3" s="2" t="s">
        <v>24</v>
      </c>
    </row>
    <row r="4" spans="2:16" ht="13.5" customHeight="1" thickBot="1">
      <c r="B4" s="1"/>
      <c r="C4" s="1"/>
      <c r="D4" s="2"/>
      <c r="E4" s="2"/>
      <c r="F4" s="2"/>
      <c r="G4" s="1"/>
      <c r="H4" s="1"/>
      <c r="I4" s="2"/>
      <c r="J4" s="2"/>
      <c r="K4" s="3"/>
      <c r="L4" s="2"/>
      <c r="M4" s="2"/>
      <c r="N4" s="2"/>
      <c r="O4" s="2"/>
      <c r="P4" s="2"/>
    </row>
    <row r="5" spans="2:16" ht="21" customHeight="1" thickBot="1">
      <c r="B5" s="117"/>
      <c r="C5" s="401" t="s">
        <v>25</v>
      </c>
      <c r="D5" s="403"/>
      <c r="E5" s="403"/>
      <c r="F5" s="403"/>
      <c r="G5" s="402"/>
      <c r="H5" s="401" t="s">
        <v>26</v>
      </c>
      <c r="I5" s="402"/>
      <c r="J5" s="401" t="s">
        <v>27</v>
      </c>
      <c r="K5" s="403"/>
      <c r="L5" s="403"/>
      <c r="M5" s="403"/>
      <c r="N5" s="402"/>
      <c r="O5" s="401" t="s">
        <v>26</v>
      </c>
      <c r="P5" s="402"/>
    </row>
    <row r="6" spans="2:22" ht="21" customHeight="1">
      <c r="B6" s="225">
        <v>0.3611111111111111</v>
      </c>
      <c r="C6" s="288" t="s">
        <v>453</v>
      </c>
      <c r="D6" s="212" t="str">
        <f>LOOKUP(C6,'参照'!$A$3:$A$24,'参照'!$B$3:$B$24)</f>
        <v>西寝屋川</v>
      </c>
      <c r="E6" s="212" t="s">
        <v>289</v>
      </c>
      <c r="F6" s="213" t="s">
        <v>387</v>
      </c>
      <c r="G6" s="214" t="str">
        <f>LOOKUP(F6,'参照'!$A$3:$A$24,'参照'!$B$3:$B$24)</f>
        <v>門真西</v>
      </c>
      <c r="H6" s="404" t="s">
        <v>388</v>
      </c>
      <c r="I6" s="400" t="str">
        <f>LOOKUP(H6,'参照'!$A$3:$A$24,'参照'!$B$3:$B$24)</f>
        <v>香里丘</v>
      </c>
      <c r="J6" s="222" t="s">
        <v>389</v>
      </c>
      <c r="K6" s="212" t="str">
        <f>LOOKUP(J6,'参照'!$A$3:$A$24,'参照'!$B$3:$B$24)</f>
        <v>港</v>
      </c>
      <c r="L6" s="212" t="s">
        <v>289</v>
      </c>
      <c r="M6" s="213" t="s">
        <v>390</v>
      </c>
      <c r="N6" s="214" t="str">
        <f>LOOKUP(M6,'参照'!$A$3:$A$24,'参照'!$B$3:$B$24)</f>
        <v>寝屋川</v>
      </c>
      <c r="O6" s="399" t="s">
        <v>391</v>
      </c>
      <c r="P6" s="400" t="str">
        <f>LOOKUP(O6,'参照'!$A$3:$A$24,'参照'!$B$3:$B$24)</f>
        <v>芦間</v>
      </c>
      <c r="Q6" s="7"/>
      <c r="R6" s="180"/>
      <c r="S6" s="180"/>
      <c r="T6" s="180"/>
      <c r="U6" s="180"/>
      <c r="V6" s="180"/>
    </row>
    <row r="7" spans="2:29" ht="21" customHeight="1">
      <c r="B7" s="226" t="s">
        <v>96</v>
      </c>
      <c r="C7" s="215"/>
      <c r="D7" s="216"/>
      <c r="E7" s="217"/>
      <c r="F7" s="217"/>
      <c r="G7" s="218"/>
      <c r="H7" s="376"/>
      <c r="I7" s="368"/>
      <c r="J7" s="215"/>
      <c r="K7" s="216"/>
      <c r="L7" s="217"/>
      <c r="M7" s="217"/>
      <c r="N7" s="218"/>
      <c r="O7" s="374"/>
      <c r="P7" s="368"/>
      <c r="Q7" s="7"/>
      <c r="R7" s="7"/>
      <c r="S7" s="7"/>
      <c r="T7" s="7"/>
      <c r="U7" s="7"/>
      <c r="V7" s="7"/>
      <c r="W7" s="4"/>
      <c r="X7" s="4"/>
      <c r="Y7" s="4"/>
      <c r="Z7" s="4"/>
      <c r="AA7" s="4"/>
      <c r="AB7" s="4"/>
      <c r="AC7" s="4"/>
    </row>
    <row r="8" spans="2:22" ht="21" customHeight="1">
      <c r="B8" s="227">
        <v>0.3888888888888889</v>
      </c>
      <c r="C8" s="233" t="s">
        <v>392</v>
      </c>
      <c r="D8" s="219" t="str">
        <f>LOOKUP(C8,'参照'!$A$3:$A$24,'参照'!$B$3:$B$24)</f>
        <v>守口東</v>
      </c>
      <c r="E8" s="219" t="s">
        <v>289</v>
      </c>
      <c r="F8" s="220" t="s">
        <v>393</v>
      </c>
      <c r="G8" s="221" t="str">
        <f>LOOKUP(F8,'参照'!$A$3:$A$24,'参照'!$B$3:$B$24)</f>
        <v>門真西</v>
      </c>
      <c r="H8" s="375" t="s">
        <v>460</v>
      </c>
      <c r="I8" s="367" t="str">
        <f>LOOKUP(H8,'参照'!$A$3:$A$24,'参照'!$B$3:$B$24)</f>
        <v>四條畷</v>
      </c>
      <c r="J8" s="223" t="s">
        <v>454</v>
      </c>
      <c r="K8" s="219" t="str">
        <f>LOOKUP(J8,'参照'!$A$3:$A$24,'参照'!$B$3:$B$24)</f>
        <v>泉尾</v>
      </c>
      <c r="L8" s="219" t="s">
        <v>289</v>
      </c>
      <c r="M8" s="220" t="s">
        <v>390</v>
      </c>
      <c r="N8" s="221" t="str">
        <f>LOOKUP(M8,'参照'!$A$3:$A$24,'参照'!$B$3:$B$24)</f>
        <v>寝屋川</v>
      </c>
      <c r="O8" s="375" t="s">
        <v>389</v>
      </c>
      <c r="P8" s="365" t="str">
        <f>LOOKUP(O8,'参照'!$A$3:$A$24,'参照'!$B$3:$B$24)</f>
        <v>港</v>
      </c>
      <c r="Q8" s="7"/>
      <c r="R8" s="180"/>
      <c r="S8" s="180"/>
      <c r="T8" s="180"/>
      <c r="U8" s="180"/>
      <c r="V8" s="180"/>
    </row>
    <row r="9" spans="2:29" ht="21" customHeight="1">
      <c r="B9" s="226" t="s">
        <v>96</v>
      </c>
      <c r="C9" s="215"/>
      <c r="D9" s="216"/>
      <c r="E9" s="217"/>
      <c r="F9" s="217"/>
      <c r="G9" s="218"/>
      <c r="H9" s="376"/>
      <c r="I9" s="368"/>
      <c r="J9" s="215"/>
      <c r="K9" s="216"/>
      <c r="L9" s="217"/>
      <c r="M9" s="217"/>
      <c r="N9" s="218"/>
      <c r="O9" s="376"/>
      <c r="P9" s="366"/>
      <c r="Q9" s="7"/>
      <c r="R9" s="7"/>
      <c r="S9" s="7"/>
      <c r="T9" s="7"/>
      <c r="U9" s="7"/>
      <c r="V9" s="7"/>
      <c r="W9" s="4"/>
      <c r="X9" s="4"/>
      <c r="Y9" s="4"/>
      <c r="Z9" s="4"/>
      <c r="AA9" s="4"/>
      <c r="AB9" s="4"/>
      <c r="AC9" s="4"/>
    </row>
    <row r="10" spans="2:22" ht="21" customHeight="1">
      <c r="B10" s="224">
        <v>0.4166666666666667</v>
      </c>
      <c r="C10" s="234" t="s">
        <v>394</v>
      </c>
      <c r="D10" s="169" t="str">
        <f>LOOKUP(C10,'参照'!$A$3:$A$24,'参照'!$B$3:$B$24)</f>
        <v>なみはや</v>
      </c>
      <c r="E10" s="169" t="s">
        <v>289</v>
      </c>
      <c r="F10" s="170" t="s">
        <v>388</v>
      </c>
      <c r="G10" s="171" t="str">
        <f>LOOKUP(F10,'参照'!$A$3:$A$24,'参照'!$B$3:$B$24)</f>
        <v>香里丘</v>
      </c>
      <c r="H10" s="369" t="s">
        <v>393</v>
      </c>
      <c r="I10" s="365" t="str">
        <f>LOOKUP(H10,'参照'!$A$3:$A$24,'参照'!$B$3:$B$24)</f>
        <v>門真西</v>
      </c>
      <c r="J10" s="172" t="s">
        <v>391</v>
      </c>
      <c r="K10" s="169" t="str">
        <f>LOOKUP(J10,'参照'!$A$3:$A$24,'参照'!$B$3:$B$24)</f>
        <v>芦間</v>
      </c>
      <c r="L10" s="169" t="s">
        <v>289</v>
      </c>
      <c r="M10" s="170" t="s">
        <v>395</v>
      </c>
      <c r="N10" s="171" t="str">
        <f>LOOKUP(M10,'参照'!$A$3:$A$24,'参照'!$B$3:$B$24)</f>
        <v>旭</v>
      </c>
      <c r="O10" s="369" t="s">
        <v>390</v>
      </c>
      <c r="P10" s="365" t="str">
        <f>LOOKUP(O10,'参照'!$A$3:$A$24,'参照'!$B$3:$B$24)</f>
        <v>寝屋川</v>
      </c>
      <c r="Q10" s="7"/>
      <c r="R10" s="180"/>
      <c r="S10" s="180"/>
      <c r="T10" s="180"/>
      <c r="U10" s="180"/>
      <c r="V10" s="180"/>
    </row>
    <row r="11" spans="2:29" ht="21" customHeight="1">
      <c r="B11" s="228" t="s">
        <v>96</v>
      </c>
      <c r="C11" s="163"/>
      <c r="D11" s="164"/>
      <c r="E11" s="165"/>
      <c r="F11" s="165"/>
      <c r="G11" s="166"/>
      <c r="H11" s="370"/>
      <c r="I11" s="366"/>
      <c r="J11" s="163"/>
      <c r="K11" s="164"/>
      <c r="L11" s="165"/>
      <c r="M11" s="165"/>
      <c r="N11" s="166"/>
      <c r="O11" s="370"/>
      <c r="P11" s="366"/>
      <c r="Q11" s="7"/>
      <c r="R11" s="7"/>
      <c r="S11" s="7"/>
      <c r="T11" s="7"/>
      <c r="U11" s="7"/>
      <c r="V11" s="7"/>
      <c r="W11" s="4"/>
      <c r="X11" s="4"/>
      <c r="Y11" s="4"/>
      <c r="Z11" s="4"/>
      <c r="AA11" s="4"/>
      <c r="AB11" s="4"/>
      <c r="AC11" s="4"/>
    </row>
    <row r="12" spans="2:22" ht="21" customHeight="1">
      <c r="B12" s="227">
        <v>0.4513888888888889</v>
      </c>
      <c r="C12" s="233" t="s">
        <v>392</v>
      </c>
      <c r="D12" s="219" t="str">
        <f>LOOKUP(C12,'参照'!$A$3:$A$24,'参照'!$B$3:$B$24)</f>
        <v>守口東</v>
      </c>
      <c r="E12" s="219" t="s">
        <v>289</v>
      </c>
      <c r="F12" s="220" t="s">
        <v>453</v>
      </c>
      <c r="G12" s="221" t="str">
        <f>LOOKUP(F12,'参照'!$A$3:$A$24,'参照'!$B$3:$B$24)</f>
        <v>西寝屋川</v>
      </c>
      <c r="H12" s="373" t="s">
        <v>420</v>
      </c>
      <c r="I12" s="367" t="str">
        <f>LOOKUP(H12,'参照'!$A$3:$A$24,'参照'!$B$3:$B$24)</f>
        <v>芦間</v>
      </c>
      <c r="J12" s="223" t="s">
        <v>454</v>
      </c>
      <c r="K12" s="219" t="str">
        <f>LOOKUP(J12,'参照'!$A$3:$A$24,'参照'!$B$3:$B$24)</f>
        <v>泉尾</v>
      </c>
      <c r="L12" s="219" t="s">
        <v>289</v>
      </c>
      <c r="M12" s="220" t="s">
        <v>389</v>
      </c>
      <c r="N12" s="221" t="str">
        <f>LOOKUP(M12,'参照'!$A$3:$A$24,'参照'!$B$3:$B$24)</f>
        <v>港</v>
      </c>
      <c r="O12" s="373" t="s">
        <v>395</v>
      </c>
      <c r="P12" s="367" t="str">
        <f>LOOKUP(O12,'参照'!$A$3:$A$24,'参照'!$B$3:$B$24)</f>
        <v>旭</v>
      </c>
      <c r="Q12" s="7"/>
      <c r="R12" s="180"/>
      <c r="S12" s="180"/>
      <c r="T12" s="180"/>
      <c r="U12" s="180"/>
      <c r="V12" s="180"/>
    </row>
    <row r="13" spans="2:29" ht="21" customHeight="1">
      <c r="B13" s="226" t="s">
        <v>96</v>
      </c>
      <c r="C13" s="215"/>
      <c r="D13" s="216"/>
      <c r="E13" s="217"/>
      <c r="F13" s="217"/>
      <c r="G13" s="218"/>
      <c r="H13" s="374"/>
      <c r="I13" s="368"/>
      <c r="J13" s="215"/>
      <c r="K13" s="216"/>
      <c r="L13" s="217"/>
      <c r="M13" s="217"/>
      <c r="N13" s="218"/>
      <c r="O13" s="374"/>
      <c r="P13" s="368"/>
      <c r="Q13" s="7"/>
      <c r="R13" s="7"/>
      <c r="S13" s="7"/>
      <c r="T13" s="7"/>
      <c r="U13" s="7"/>
      <c r="V13" s="7"/>
      <c r="W13" s="4"/>
      <c r="X13" s="4"/>
      <c r="Y13" s="4"/>
      <c r="Z13" s="4"/>
      <c r="AA13" s="4"/>
      <c r="AB13" s="4"/>
      <c r="AC13" s="4"/>
    </row>
    <row r="14" spans="2:22" ht="21" customHeight="1">
      <c r="B14" s="224">
        <v>0.4791666666666667</v>
      </c>
      <c r="C14" s="234" t="s">
        <v>394</v>
      </c>
      <c r="D14" s="169" t="str">
        <f>LOOKUP(C14,'参照'!$A$3:$A$24,'参照'!$B$3:$B$24)</f>
        <v>なみはや</v>
      </c>
      <c r="E14" s="169" t="s">
        <v>289</v>
      </c>
      <c r="F14" s="170" t="s">
        <v>391</v>
      </c>
      <c r="G14" s="171" t="str">
        <f>LOOKUP(F14,'参照'!$A$3:$A$24,'参照'!$B$3:$B$24)</f>
        <v>芦間</v>
      </c>
      <c r="H14" s="369" t="s">
        <v>397</v>
      </c>
      <c r="I14" s="365" t="str">
        <f>LOOKUP(H14,'参照'!$A$3:$A$24,'参照'!$B$3:$B$24)</f>
        <v>守口東</v>
      </c>
      <c r="J14" s="172" t="s">
        <v>396</v>
      </c>
      <c r="K14" s="169" t="str">
        <f>LOOKUP(J14,'参照'!$A$3:$A$24,'参照'!$B$3:$B$24)</f>
        <v>四條畷</v>
      </c>
      <c r="L14" s="169" t="s">
        <v>289</v>
      </c>
      <c r="M14" s="170" t="s">
        <v>395</v>
      </c>
      <c r="N14" s="171" t="str">
        <f>LOOKUP(M14,'参照'!$A$3:$A$24,'参照'!$B$3:$B$24)</f>
        <v>旭</v>
      </c>
      <c r="O14" s="369" t="s">
        <v>454</v>
      </c>
      <c r="P14" s="365" t="str">
        <f>LOOKUP(O14,'参照'!$A$3:$A$24,'参照'!$B$3:$B$24)</f>
        <v>泉尾</v>
      </c>
      <c r="Q14" s="7"/>
      <c r="R14" s="180"/>
      <c r="S14" s="180"/>
      <c r="T14" s="180"/>
      <c r="U14" s="180"/>
      <c r="V14" s="180"/>
    </row>
    <row r="15" spans="2:29" ht="21" customHeight="1">
      <c r="B15" s="228" t="s">
        <v>96</v>
      </c>
      <c r="C15" s="163"/>
      <c r="D15" s="164"/>
      <c r="E15" s="165"/>
      <c r="F15" s="165"/>
      <c r="G15" s="166"/>
      <c r="H15" s="370"/>
      <c r="I15" s="366"/>
      <c r="J15" s="163"/>
      <c r="K15" s="164"/>
      <c r="L15" s="165"/>
      <c r="M15" s="165"/>
      <c r="N15" s="166"/>
      <c r="O15" s="370"/>
      <c r="P15" s="366"/>
      <c r="Q15" s="7"/>
      <c r="R15" s="7"/>
      <c r="S15" s="7"/>
      <c r="T15" s="7"/>
      <c r="U15" s="31"/>
      <c r="V15" s="31"/>
      <c r="W15" s="4"/>
      <c r="X15" s="4"/>
      <c r="Y15" s="4"/>
      <c r="Z15" s="4"/>
      <c r="AA15" s="4"/>
      <c r="AB15" s="4"/>
      <c r="AC15" s="4"/>
    </row>
    <row r="16" spans="2:22" ht="21" customHeight="1">
      <c r="B16" s="227">
        <v>0.513888888888889</v>
      </c>
      <c r="C16" s="233" t="s">
        <v>398</v>
      </c>
      <c r="D16" s="219" t="str">
        <f>LOOKUP(C16,'参照'!$A$3:$A$24,'参照'!$B$3:$B$24)</f>
        <v>寝屋川</v>
      </c>
      <c r="E16" s="219" t="s">
        <v>289</v>
      </c>
      <c r="F16" s="220" t="s">
        <v>453</v>
      </c>
      <c r="G16" s="221" t="str">
        <f>LOOKUP(F16,'参照'!$A$3:$A$24,'参照'!$B$3:$B$24)</f>
        <v>西寝屋川</v>
      </c>
      <c r="H16" s="373" t="s">
        <v>399</v>
      </c>
      <c r="I16" s="367" t="str">
        <f>LOOKUP(H16,'参照'!$A$3:$A$24,'参照'!$B$3:$B$24)</f>
        <v>なみはや</v>
      </c>
      <c r="J16" s="223" t="s">
        <v>393</v>
      </c>
      <c r="K16" s="219" t="str">
        <f>LOOKUP(J16,'参照'!$A$3:$A$24,'参照'!$B$3:$B$24)</f>
        <v>門真西</v>
      </c>
      <c r="L16" s="219" t="s">
        <v>289</v>
      </c>
      <c r="M16" s="220" t="s">
        <v>389</v>
      </c>
      <c r="N16" s="221" t="str">
        <f>LOOKUP(M16,'参照'!$A$3:$A$24,'参照'!$B$3:$B$24)</f>
        <v>港</v>
      </c>
      <c r="O16" s="373" t="s">
        <v>388</v>
      </c>
      <c r="P16" s="367" t="str">
        <f>LOOKUP(O16,'参照'!$A$3:$A$24,'参照'!$B$3:$B$24)</f>
        <v>香里丘</v>
      </c>
      <c r="Q16" s="7"/>
      <c r="R16" s="180"/>
      <c r="S16" s="180"/>
      <c r="T16" s="180"/>
      <c r="U16" s="180"/>
      <c r="V16" s="180"/>
    </row>
    <row r="17" spans="2:36" ht="21" customHeight="1">
      <c r="B17" s="226" t="s">
        <v>96</v>
      </c>
      <c r="C17" s="215"/>
      <c r="D17" s="216"/>
      <c r="E17" s="217"/>
      <c r="F17" s="217"/>
      <c r="G17" s="218"/>
      <c r="H17" s="374"/>
      <c r="I17" s="368"/>
      <c r="J17" s="215"/>
      <c r="K17" s="216"/>
      <c r="L17" s="217"/>
      <c r="M17" s="217"/>
      <c r="N17" s="218"/>
      <c r="O17" s="374"/>
      <c r="P17" s="368"/>
      <c r="Q17" s="7"/>
      <c r="R17" s="7"/>
      <c r="S17" s="7"/>
      <c r="T17" s="7"/>
      <c r="U17" s="7"/>
      <c r="V17" s="7"/>
      <c r="W17" s="4"/>
      <c r="X17" s="4"/>
      <c r="Y17" s="4"/>
      <c r="Z17" s="4"/>
      <c r="AA17" s="4"/>
      <c r="AB17" s="4"/>
      <c r="AC17" s="4"/>
      <c r="AJ17" s="4" t="s">
        <v>476</v>
      </c>
    </row>
    <row r="18" spans="2:22" ht="21" customHeight="1">
      <c r="B18" s="224">
        <v>0.5416666666666666</v>
      </c>
      <c r="C18" s="234" t="s">
        <v>400</v>
      </c>
      <c r="D18" s="169" t="str">
        <f>LOOKUP(C18,'参照'!$A$3:$A$24,'参照'!$B$3:$B$24)</f>
        <v>四條畷</v>
      </c>
      <c r="E18" s="169" t="s">
        <v>289</v>
      </c>
      <c r="F18" s="170" t="s">
        <v>391</v>
      </c>
      <c r="G18" s="171" t="str">
        <f>LOOKUP(F18,'参照'!$A$3:$A$24,'参照'!$B$3:$B$24)</f>
        <v>芦間</v>
      </c>
      <c r="H18" s="369" t="s">
        <v>416</v>
      </c>
      <c r="I18" s="365" t="str">
        <f>LOOKUP(H18,'参照'!$A$3:$A$24,'参照'!$B$3:$B$24)</f>
        <v>港</v>
      </c>
      <c r="J18" s="172" t="s">
        <v>395</v>
      </c>
      <c r="K18" s="169" t="str">
        <f>LOOKUP(J18,'参照'!$A$3:$A$24,'参照'!$B$3:$B$24)</f>
        <v>旭</v>
      </c>
      <c r="L18" s="169" t="s">
        <v>289</v>
      </c>
      <c r="M18" s="170" t="s">
        <v>388</v>
      </c>
      <c r="N18" s="171" t="str">
        <f>LOOKUP(M18,'参照'!$A$3:$A$24,'参照'!$B$3:$B$24)</f>
        <v>香里丘</v>
      </c>
      <c r="O18" s="369" t="s">
        <v>415</v>
      </c>
      <c r="P18" s="365" t="str">
        <f>LOOKUP(O18,'参照'!$A$3:$A$24,'参照'!$B$3:$B$24)</f>
        <v>門真西</v>
      </c>
      <c r="Q18" s="7"/>
      <c r="R18" s="180"/>
      <c r="S18" s="180"/>
      <c r="T18" s="180"/>
      <c r="U18" s="180"/>
      <c r="V18" s="180"/>
    </row>
    <row r="19" spans="2:29" ht="21" customHeight="1">
      <c r="B19" s="228" t="s">
        <v>96</v>
      </c>
      <c r="C19" s="163"/>
      <c r="D19" s="164"/>
      <c r="E19" s="165"/>
      <c r="F19" s="165"/>
      <c r="G19" s="166"/>
      <c r="H19" s="370"/>
      <c r="I19" s="366"/>
      <c r="J19" s="163"/>
      <c r="K19" s="164"/>
      <c r="L19" s="165"/>
      <c r="M19" s="165"/>
      <c r="N19" s="166"/>
      <c r="O19" s="370"/>
      <c r="P19" s="366"/>
      <c r="Q19" s="7"/>
      <c r="R19" s="7"/>
      <c r="S19" s="7"/>
      <c r="T19" s="7"/>
      <c r="U19" s="7"/>
      <c r="V19" s="7"/>
      <c r="W19" s="4"/>
      <c r="X19" s="4"/>
      <c r="Y19" s="4"/>
      <c r="Z19" s="4"/>
      <c r="AA19" s="4"/>
      <c r="AB19" s="4"/>
      <c r="AC19" s="4"/>
    </row>
    <row r="20" spans="2:22" ht="21" customHeight="1">
      <c r="B20" s="227">
        <v>0.576388888888889</v>
      </c>
      <c r="C20" s="233" t="s">
        <v>398</v>
      </c>
      <c r="D20" s="219" t="str">
        <f>LOOKUP(C20,'参照'!$A$3:$A$24,'参照'!$B$3:$B$24)</f>
        <v>寝屋川</v>
      </c>
      <c r="E20" s="219" t="s">
        <v>289</v>
      </c>
      <c r="F20" s="220" t="s">
        <v>397</v>
      </c>
      <c r="G20" s="221" t="str">
        <f>LOOKUP(F20,'参照'!$A$3:$A$24,'参照'!$B$3:$B$24)</f>
        <v>守口東</v>
      </c>
      <c r="H20" s="377" t="s">
        <v>461</v>
      </c>
      <c r="I20" s="365" t="str">
        <f>LOOKUP(H20,'参照'!$A$3:$A$24,'参照'!$B$3:$B$24)</f>
        <v>西寝屋川</v>
      </c>
      <c r="J20" s="223" t="s">
        <v>393</v>
      </c>
      <c r="K20" s="219" t="str">
        <f>LOOKUP(J20,'参照'!$A$3:$A$24,'参照'!$B$3:$B$24)</f>
        <v>門真西</v>
      </c>
      <c r="L20" s="219" t="s">
        <v>289</v>
      </c>
      <c r="M20" s="220" t="s">
        <v>454</v>
      </c>
      <c r="N20" s="221" t="str">
        <f>LOOKUP(M20,'参照'!$A$3:$A$24,'参照'!$B$3:$B$24)</f>
        <v>泉尾</v>
      </c>
      <c r="O20" s="373" t="s">
        <v>448</v>
      </c>
      <c r="P20" s="367" t="str">
        <f>LOOKUP(O20,'参照'!$A$3:$A$24,'参照'!$B$3:$B$24)</f>
        <v>香里丘</v>
      </c>
      <c r="Q20" s="7"/>
      <c r="R20" s="180"/>
      <c r="S20" s="180"/>
      <c r="T20" s="180"/>
      <c r="U20" s="180"/>
      <c r="V20" s="180"/>
    </row>
    <row r="21" spans="2:29" ht="21" customHeight="1">
      <c r="B21" s="226" t="s">
        <v>96</v>
      </c>
      <c r="C21" s="215"/>
      <c r="D21" s="216"/>
      <c r="E21" s="217"/>
      <c r="F21" s="217"/>
      <c r="G21" s="218"/>
      <c r="H21" s="378"/>
      <c r="I21" s="366"/>
      <c r="J21" s="215"/>
      <c r="K21" s="216"/>
      <c r="L21" s="217"/>
      <c r="M21" s="217"/>
      <c r="N21" s="218"/>
      <c r="O21" s="374"/>
      <c r="P21" s="368"/>
      <c r="Q21" s="7"/>
      <c r="R21" s="7"/>
      <c r="S21" s="7"/>
      <c r="T21" s="7"/>
      <c r="U21" s="7"/>
      <c r="V21" s="7"/>
      <c r="W21" s="4"/>
      <c r="X21" s="4"/>
      <c r="Y21" s="4"/>
      <c r="Z21" s="4"/>
      <c r="AA21" s="4"/>
      <c r="AB21" s="4"/>
      <c r="AC21" s="4"/>
    </row>
    <row r="22" spans="2:22" ht="21" customHeight="1">
      <c r="B22" s="224">
        <v>0.6041666666666666</v>
      </c>
      <c r="C22" s="234" t="s">
        <v>401</v>
      </c>
      <c r="D22" s="169" t="str">
        <f>LOOKUP(C22,'参照'!$A$3:$A$24,'参照'!$B$3:$B$24)</f>
        <v>旭</v>
      </c>
      <c r="E22" s="169" t="s">
        <v>289</v>
      </c>
      <c r="F22" s="170" t="s">
        <v>399</v>
      </c>
      <c r="G22" s="171" t="str">
        <f>LOOKUP(F22,'参照'!$A$3:$A$24,'参照'!$B$3:$B$24)</f>
        <v>なみはや</v>
      </c>
      <c r="H22" s="369" t="s">
        <v>390</v>
      </c>
      <c r="I22" s="365" t="str">
        <f>LOOKUP(H22,'参照'!$A$3:$A$24,'参照'!$B$3:$B$24)</f>
        <v>寝屋川</v>
      </c>
      <c r="J22" s="172" t="s">
        <v>419</v>
      </c>
      <c r="K22" s="169" t="str">
        <f>LOOKUP(J22,'参照'!$A$3:$A$24,'参照'!$B$3:$B$24)</f>
        <v>香里丘</v>
      </c>
      <c r="L22" s="169" t="s">
        <v>289</v>
      </c>
      <c r="M22" s="170" t="s">
        <v>421</v>
      </c>
      <c r="N22" s="171" t="str">
        <f>LOOKUP(M22,'参照'!$A$3:$A$24,'参照'!$B$3:$B$24)</f>
        <v>四條畷</v>
      </c>
      <c r="O22" s="369" t="s">
        <v>449</v>
      </c>
      <c r="P22" s="365" t="str">
        <f>LOOKUP(O22,'参照'!$A$3:$A$24,'参照'!$B$3:$B$24)</f>
        <v>港</v>
      </c>
      <c r="Q22" s="7"/>
      <c r="R22" s="180"/>
      <c r="S22" s="180"/>
      <c r="T22" s="180"/>
      <c r="U22" s="180"/>
      <c r="V22" s="180"/>
    </row>
    <row r="23" spans="2:29" ht="21" customHeight="1">
      <c r="B23" s="228" t="s">
        <v>96</v>
      </c>
      <c r="C23" s="163"/>
      <c r="D23" s="164"/>
      <c r="E23" s="165"/>
      <c r="F23" s="165"/>
      <c r="G23" s="166"/>
      <c r="H23" s="370"/>
      <c r="I23" s="366"/>
      <c r="J23" s="163"/>
      <c r="K23" s="164"/>
      <c r="L23" s="165"/>
      <c r="M23" s="165"/>
      <c r="N23" s="166"/>
      <c r="O23" s="370"/>
      <c r="P23" s="366"/>
      <c r="Q23" s="7"/>
      <c r="R23" s="7"/>
      <c r="S23" s="7"/>
      <c r="T23" s="7"/>
      <c r="U23" s="7"/>
      <c r="V23" s="7"/>
      <c r="W23" s="4"/>
      <c r="X23" s="4"/>
      <c r="Y23" s="4"/>
      <c r="Z23" s="4"/>
      <c r="AA23" s="4"/>
      <c r="AB23" s="4"/>
      <c r="AC23" s="4"/>
    </row>
    <row r="24" spans="2:22" ht="21" customHeight="1">
      <c r="B24" s="227">
        <v>0.638888888888889</v>
      </c>
      <c r="C24" s="233" t="s">
        <v>402</v>
      </c>
      <c r="D24" s="219" t="str">
        <f>LOOKUP(C24,'参照'!$A$3:$A$24,'参照'!$B$3:$B$24)</f>
        <v>港</v>
      </c>
      <c r="E24" s="219" t="s">
        <v>289</v>
      </c>
      <c r="F24" s="220" t="s">
        <v>397</v>
      </c>
      <c r="G24" s="221" t="str">
        <f>LOOKUP(F24,'参照'!$A$3:$A$24,'参照'!$B$3:$B$24)</f>
        <v>守口東</v>
      </c>
      <c r="H24" s="377" t="s">
        <v>462</v>
      </c>
      <c r="I24" s="367" t="str">
        <f>LOOKUP(H24,'参照'!$A$3:$A$24,'参照'!$B$3:$B$24)</f>
        <v>なみはや</v>
      </c>
      <c r="J24" s="223" t="s">
        <v>453</v>
      </c>
      <c r="K24" s="219" t="str">
        <f>LOOKUP(J24,'参照'!$A$3:$A$24,'参照'!$B$3:$B$24)</f>
        <v>西寝屋川</v>
      </c>
      <c r="L24" s="219" t="s">
        <v>289</v>
      </c>
      <c r="M24" s="220" t="s">
        <v>454</v>
      </c>
      <c r="N24" s="221" t="str">
        <f>LOOKUP(M24,'参照'!$A$3:$A$24,'参照'!$B$3:$B$24)</f>
        <v>泉尾</v>
      </c>
      <c r="O24" s="373" t="s">
        <v>420</v>
      </c>
      <c r="P24" s="367" t="str">
        <f>LOOKUP(O24,'参照'!$A$3:$A$24,'参照'!$B$3:$B$24)</f>
        <v>芦間</v>
      </c>
      <c r="Q24" s="181"/>
      <c r="R24" s="180"/>
      <c r="S24" s="180"/>
      <c r="T24" s="180"/>
      <c r="U24" s="180"/>
      <c r="V24" s="180"/>
    </row>
    <row r="25" spans="2:29" ht="21" customHeight="1">
      <c r="B25" s="226" t="s">
        <v>96</v>
      </c>
      <c r="C25" s="215"/>
      <c r="D25" s="216"/>
      <c r="E25" s="217"/>
      <c r="F25" s="217"/>
      <c r="G25" s="218"/>
      <c r="H25" s="378"/>
      <c r="I25" s="368"/>
      <c r="J25" s="215"/>
      <c r="K25" s="216"/>
      <c r="L25" s="217"/>
      <c r="M25" s="217"/>
      <c r="N25" s="218"/>
      <c r="O25" s="374"/>
      <c r="P25" s="368"/>
      <c r="Q25" s="181"/>
      <c r="R25" s="7"/>
      <c r="S25" s="7"/>
      <c r="T25" s="7"/>
      <c r="U25" s="7"/>
      <c r="V25" s="7"/>
      <c r="W25" s="4"/>
      <c r="X25" s="4"/>
      <c r="Y25" s="4"/>
      <c r="Z25" s="4"/>
      <c r="AA25" s="4"/>
      <c r="AB25" s="4"/>
      <c r="AC25" s="4"/>
    </row>
    <row r="26" spans="2:22" ht="21" customHeight="1">
      <c r="B26" s="224">
        <v>0.6666666666666666</v>
      </c>
      <c r="C26" s="234" t="s">
        <v>400</v>
      </c>
      <c r="D26" s="169" t="str">
        <f>LOOKUP(C26,'参照'!$A$3:$A$24,'参照'!$B$3:$B$24)</f>
        <v>四條畷</v>
      </c>
      <c r="E26" s="169" t="s">
        <v>289</v>
      </c>
      <c r="F26" s="170" t="s">
        <v>399</v>
      </c>
      <c r="G26" s="171" t="str">
        <f>LOOKUP(F26,'参照'!$A$3:$A$24,'参照'!$B$3:$B$24)</f>
        <v>なみはや</v>
      </c>
      <c r="H26" s="369" t="s">
        <v>392</v>
      </c>
      <c r="I26" s="365" t="str">
        <f>LOOKUP(H26,'参照'!$A$3:$A$24,'参照'!$B$3:$B$24)</f>
        <v>守口東</v>
      </c>
      <c r="J26" s="172" t="s">
        <v>419</v>
      </c>
      <c r="K26" s="169" t="str">
        <f>LOOKUP(J26,'参照'!$A$3:$A$24,'参照'!$B$3:$B$24)</f>
        <v>香里丘</v>
      </c>
      <c r="L26" s="169" t="s">
        <v>289</v>
      </c>
      <c r="M26" s="170" t="s">
        <v>420</v>
      </c>
      <c r="N26" s="171" t="str">
        <f>LOOKUP(M26,'参照'!$A$3:$A$24,'参照'!$B$3:$B$24)</f>
        <v>芦間</v>
      </c>
      <c r="O26" s="369" t="s">
        <v>454</v>
      </c>
      <c r="P26" s="365" t="str">
        <f>LOOKUP(O26,'参照'!$A$3:$A$24,'参照'!$B$3:$B$24)</f>
        <v>泉尾</v>
      </c>
      <c r="Q26" s="7"/>
      <c r="R26" s="180"/>
      <c r="S26" s="180"/>
      <c r="T26" s="180"/>
      <c r="U26" s="180"/>
      <c r="V26" s="180"/>
    </row>
    <row r="27" spans="2:29" ht="21" customHeight="1">
      <c r="B27" s="228" t="s">
        <v>96</v>
      </c>
      <c r="C27" s="163"/>
      <c r="D27" s="164"/>
      <c r="E27" s="165"/>
      <c r="F27" s="165"/>
      <c r="G27" s="166"/>
      <c r="H27" s="391"/>
      <c r="I27" s="366"/>
      <c r="J27" s="163"/>
      <c r="K27" s="164"/>
      <c r="L27" s="165"/>
      <c r="M27" s="165"/>
      <c r="N27" s="166"/>
      <c r="O27" s="370"/>
      <c r="P27" s="366"/>
      <c r="Q27" s="7"/>
      <c r="R27" s="7"/>
      <c r="S27" s="7"/>
      <c r="T27" s="7"/>
      <c r="U27" s="7"/>
      <c r="V27" s="7"/>
      <c r="W27" s="4"/>
      <c r="X27" s="4"/>
      <c r="Y27" s="4"/>
      <c r="Z27" s="4"/>
      <c r="AA27" s="4"/>
      <c r="AB27" s="4"/>
      <c r="AC27" s="4"/>
    </row>
    <row r="28" spans="2:22" ht="21" customHeight="1">
      <c r="B28" s="227">
        <v>0.7013888888888888</v>
      </c>
      <c r="C28" s="233" t="s">
        <v>398</v>
      </c>
      <c r="D28" s="219" t="str">
        <f>LOOKUP(C28,'参照'!$A$3:$A$24,'参照'!$B$3:$B$24)</f>
        <v>寝屋川</v>
      </c>
      <c r="E28" s="219" t="s">
        <v>289</v>
      </c>
      <c r="F28" s="220" t="s">
        <v>393</v>
      </c>
      <c r="G28" s="221" t="str">
        <f>LOOKUP(F28,'参照'!$A$3:$A$24,'参照'!$B$3:$B$24)</f>
        <v>門真西</v>
      </c>
      <c r="H28" s="389" t="s">
        <v>421</v>
      </c>
      <c r="I28" s="367" t="str">
        <f>LOOKUP(H28,'参照'!$A$3:$A$24,'参照'!$B$3:$B$24)</f>
        <v>四條畷</v>
      </c>
      <c r="J28" s="223" t="s">
        <v>453</v>
      </c>
      <c r="K28" s="219" t="str">
        <f>LOOKUP(J28,'参照'!$A$3:$A$24,'参照'!$B$3:$B$24)</f>
        <v>西寝屋川</v>
      </c>
      <c r="L28" s="219" t="s">
        <v>289</v>
      </c>
      <c r="M28" s="220" t="s">
        <v>389</v>
      </c>
      <c r="N28" s="221" t="str">
        <f>LOOKUP(M28,'参照'!$A$3:$A$24,'参照'!$B$3:$B$24)</f>
        <v>港</v>
      </c>
      <c r="O28" s="373" t="s">
        <v>395</v>
      </c>
      <c r="P28" s="367" t="str">
        <f>LOOKUP(O28,'参照'!$A$3:$A$24,'参照'!$B$3:$B$24)</f>
        <v>旭</v>
      </c>
      <c r="Q28" s="7"/>
      <c r="R28" s="180"/>
      <c r="S28" s="180"/>
      <c r="T28" s="180"/>
      <c r="U28" s="180"/>
      <c r="V28" s="180"/>
    </row>
    <row r="29" spans="2:29" ht="21" customHeight="1">
      <c r="B29" s="226" t="s">
        <v>96</v>
      </c>
      <c r="C29" s="215"/>
      <c r="D29" s="216"/>
      <c r="E29" s="217"/>
      <c r="F29" s="217"/>
      <c r="G29" s="218"/>
      <c r="H29" s="390"/>
      <c r="I29" s="368"/>
      <c r="J29" s="215"/>
      <c r="K29" s="216"/>
      <c r="L29" s="217"/>
      <c r="M29" s="217"/>
      <c r="N29" s="218"/>
      <c r="O29" s="374"/>
      <c r="P29" s="368"/>
      <c r="Q29" s="7"/>
      <c r="R29" s="7"/>
      <c r="S29" s="7"/>
      <c r="T29" s="7"/>
      <c r="U29" s="7"/>
      <c r="V29" s="7"/>
      <c r="W29" s="4"/>
      <c r="X29" s="4"/>
      <c r="Y29" s="4"/>
      <c r="Z29" s="4"/>
      <c r="AA29" s="4"/>
      <c r="AB29" s="4"/>
      <c r="AC29" s="4"/>
    </row>
    <row r="30" spans="2:22" ht="21" customHeight="1">
      <c r="B30" s="227">
        <v>0.7291666666666666</v>
      </c>
      <c r="C30" s="379"/>
      <c r="D30" s="380"/>
      <c r="E30" s="380"/>
      <c r="F30" s="380"/>
      <c r="G30" s="381"/>
      <c r="H30" s="385"/>
      <c r="I30" s="386"/>
      <c r="J30" s="223" t="s">
        <v>454</v>
      </c>
      <c r="K30" s="219" t="str">
        <f>LOOKUP(J30,'参照'!$A$3:$A$24,'参照'!$B$3:$B$24)</f>
        <v>泉尾</v>
      </c>
      <c r="L30" s="219"/>
      <c r="M30" s="220" t="s">
        <v>397</v>
      </c>
      <c r="N30" s="221" t="str">
        <f>LOOKUP(M30,'参照'!$A$3:$A$24,'参照'!$B$3:$B$24)</f>
        <v>守口東</v>
      </c>
      <c r="O30" s="369" t="s">
        <v>453</v>
      </c>
      <c r="P30" s="365" t="str">
        <f>LOOKUP(O30,'参照'!$A$3:$A$24,'参照'!$B$3:$B$24)</f>
        <v>西寝屋川</v>
      </c>
      <c r="Q30" s="7"/>
      <c r="R30" s="180"/>
      <c r="S30" s="8"/>
      <c r="T30" s="180"/>
      <c r="U30" s="180"/>
      <c r="V30" s="180"/>
    </row>
    <row r="31" spans="2:29" ht="21" customHeight="1" thickBot="1">
      <c r="B31" s="289" t="s">
        <v>96</v>
      </c>
      <c r="C31" s="382"/>
      <c r="D31" s="383"/>
      <c r="E31" s="383"/>
      <c r="F31" s="383"/>
      <c r="G31" s="384"/>
      <c r="H31" s="387"/>
      <c r="I31" s="388"/>
      <c r="J31" s="229"/>
      <c r="K31" s="230"/>
      <c r="L31" s="231"/>
      <c r="M31" s="231"/>
      <c r="N31" s="232"/>
      <c r="O31" s="371"/>
      <c r="P31" s="372"/>
      <c r="Q31" s="7"/>
      <c r="R31" s="7"/>
      <c r="S31" s="7"/>
      <c r="T31" s="7"/>
      <c r="U31" s="7"/>
      <c r="V31" s="7"/>
      <c r="W31" s="4"/>
      <c r="X31" s="4"/>
      <c r="Y31" s="4"/>
      <c r="Z31" s="4"/>
      <c r="AA31" s="4"/>
      <c r="AB31" s="4"/>
      <c r="AC31" s="4"/>
    </row>
    <row r="32" spans="1:17" ht="30" customHeight="1">
      <c r="A32" s="406" t="s">
        <v>477</v>
      </c>
      <c r="B32" s="406"/>
      <c r="C32" s="406"/>
      <c r="D32" s="406"/>
      <c r="E32" s="406"/>
      <c r="F32" s="406"/>
      <c r="G32" s="406"/>
      <c r="H32" s="406"/>
      <c r="I32" s="406"/>
      <c r="J32" s="406"/>
      <c r="K32" s="406"/>
      <c r="L32" s="406"/>
      <c r="M32" s="406"/>
      <c r="N32" s="406"/>
      <c r="O32" s="406"/>
      <c r="P32" s="406"/>
      <c r="Q32" s="285"/>
    </row>
    <row r="33" spans="2:16" ht="24">
      <c r="B33" s="1" t="s">
        <v>267</v>
      </c>
      <c r="C33" s="1"/>
      <c r="I33" s="392" t="s">
        <v>405</v>
      </c>
      <c r="J33" s="393"/>
      <c r="K33" s="394"/>
      <c r="N33" s="395" t="s">
        <v>268</v>
      </c>
      <c r="O33" s="396"/>
      <c r="P33" s="397"/>
    </row>
    <row r="34" spans="2:16" ht="24">
      <c r="B34" s="9" t="s">
        <v>290</v>
      </c>
      <c r="C34" s="1"/>
      <c r="D34" s="2"/>
      <c r="E34" s="2"/>
      <c r="F34" s="2"/>
      <c r="G34" s="2"/>
      <c r="H34" s="2"/>
      <c r="I34" s="2"/>
      <c r="J34" s="2"/>
      <c r="K34" s="3"/>
      <c r="L34" s="398"/>
      <c r="M34" s="398"/>
      <c r="N34" s="398"/>
      <c r="O34" s="2"/>
      <c r="P34" s="2"/>
    </row>
    <row r="35" spans="2:16" ht="24">
      <c r="B35" s="9" t="s">
        <v>291</v>
      </c>
      <c r="C35" s="1"/>
      <c r="D35" s="2"/>
      <c r="E35" s="2"/>
      <c r="F35" s="2"/>
      <c r="G35" s="2"/>
      <c r="H35" s="2"/>
      <c r="I35" s="2"/>
      <c r="J35" s="2"/>
      <c r="K35" s="3" t="s">
        <v>23</v>
      </c>
      <c r="L35" s="398" t="s">
        <v>4</v>
      </c>
      <c r="M35" s="398"/>
      <c r="N35" s="398"/>
      <c r="O35" s="2"/>
      <c r="P35" s="2" t="s">
        <v>24</v>
      </c>
    </row>
    <row r="36" spans="2:16" ht="13.5" customHeight="1" thickBot="1">
      <c r="B36" s="1"/>
      <c r="C36" s="1"/>
      <c r="D36" s="2"/>
      <c r="E36" s="2"/>
      <c r="F36" s="2"/>
      <c r="G36" s="1"/>
      <c r="H36" s="1"/>
      <c r="I36" s="2"/>
      <c r="J36" s="2"/>
      <c r="K36" s="3"/>
      <c r="L36" s="2"/>
      <c r="M36" s="2"/>
      <c r="N36" s="2"/>
      <c r="O36" s="2"/>
      <c r="P36" s="2"/>
    </row>
    <row r="37" spans="2:16" ht="21" customHeight="1" thickBot="1">
      <c r="B37" s="117"/>
      <c r="C37" s="401" t="s">
        <v>25</v>
      </c>
      <c r="D37" s="403"/>
      <c r="E37" s="403"/>
      <c r="F37" s="403"/>
      <c r="G37" s="402"/>
      <c r="H37" s="401" t="s">
        <v>26</v>
      </c>
      <c r="I37" s="402"/>
      <c r="J37" s="401" t="s">
        <v>27</v>
      </c>
      <c r="K37" s="403"/>
      <c r="L37" s="403"/>
      <c r="M37" s="403"/>
      <c r="N37" s="402"/>
      <c r="O37" s="401" t="s">
        <v>26</v>
      </c>
      <c r="P37" s="402"/>
    </row>
    <row r="38" spans="2:17" ht="21" customHeight="1">
      <c r="B38" s="225">
        <v>0.3611111111111111</v>
      </c>
      <c r="C38" s="279" t="s">
        <v>299</v>
      </c>
      <c r="D38" s="212" t="str">
        <f>LOOKUP(C38,'参照'!$A$3:$A$24,'参照'!$B$3:$B$24)</f>
        <v>茨田</v>
      </c>
      <c r="E38" s="212" t="s">
        <v>289</v>
      </c>
      <c r="F38" s="213" t="s">
        <v>303</v>
      </c>
      <c r="G38" s="214" t="str">
        <f>LOOKUP(F38,'参照'!$A$3:$A$24,'参照'!$B$3:$B$24)</f>
        <v>枚方津田</v>
      </c>
      <c r="H38" s="399" t="s">
        <v>406</v>
      </c>
      <c r="I38" s="400" t="str">
        <f>LOOKUP(H38,'参照'!$A$3:$A$24,'参照'!$B$3:$B$24)</f>
        <v>長尾</v>
      </c>
      <c r="J38" s="222" t="s">
        <v>302</v>
      </c>
      <c r="K38" s="212" t="str">
        <f>LOOKUP(J38,'参照'!$A$3:$A$24,'参照'!$B$3:$B$24)</f>
        <v>交野</v>
      </c>
      <c r="L38" s="212" t="s">
        <v>289</v>
      </c>
      <c r="M38" s="213" t="s">
        <v>455</v>
      </c>
      <c r="N38" s="214" t="str">
        <f>LOOKUP(M38,'参照'!$A$3:$A$24,'参照'!$B$3:$B$24)</f>
        <v>枚方</v>
      </c>
      <c r="O38" s="399" t="s">
        <v>407</v>
      </c>
      <c r="P38" s="400" t="str">
        <f>LOOKUP(O38,'参照'!$A$3:$A$24,'参照'!$B$3:$B$24)</f>
        <v>牧野</v>
      </c>
      <c r="Q38" s="177"/>
    </row>
    <row r="39" spans="2:29" ht="21" customHeight="1">
      <c r="B39" s="226" t="s">
        <v>96</v>
      </c>
      <c r="C39" s="215"/>
      <c r="D39" s="216"/>
      <c r="E39" s="217"/>
      <c r="F39" s="217"/>
      <c r="G39" s="218"/>
      <c r="H39" s="374"/>
      <c r="I39" s="368"/>
      <c r="J39" s="215"/>
      <c r="K39" s="216"/>
      <c r="L39" s="217"/>
      <c r="M39" s="217"/>
      <c r="N39" s="218"/>
      <c r="O39" s="374"/>
      <c r="P39" s="368"/>
      <c r="Q39" s="285"/>
      <c r="R39" s="4"/>
      <c r="S39" s="4"/>
      <c r="T39" s="4"/>
      <c r="U39" s="4"/>
      <c r="V39" s="4"/>
      <c r="W39" s="4"/>
      <c r="X39" s="4"/>
      <c r="Y39" s="4"/>
      <c r="Z39" s="4"/>
      <c r="AA39" s="4"/>
      <c r="AB39" s="4"/>
      <c r="AC39" s="4"/>
    </row>
    <row r="40" spans="2:16" ht="21" customHeight="1">
      <c r="B40" s="227">
        <v>0.3888888888888889</v>
      </c>
      <c r="C40" s="233" t="s">
        <v>457</v>
      </c>
      <c r="D40" s="219" t="str">
        <f>LOOKUP(C40,'参照'!$A$3:$A$24,'参照'!$B$3:$B$24)</f>
        <v>市岡</v>
      </c>
      <c r="E40" s="219" t="s">
        <v>289</v>
      </c>
      <c r="F40" s="220" t="s">
        <v>303</v>
      </c>
      <c r="G40" s="221" t="str">
        <f>LOOKUP(F40,'参照'!$A$3:$A$24,'参照'!$B$3:$B$24)</f>
        <v>枚方津田</v>
      </c>
      <c r="H40" s="377" t="s">
        <v>463</v>
      </c>
      <c r="I40" s="367" t="str">
        <f>LOOKUP(H40,'参照'!$A$3:$A$24,'参照'!$B$3:$B$24)</f>
        <v>緑風冠</v>
      </c>
      <c r="J40" s="223" t="s">
        <v>301</v>
      </c>
      <c r="K40" s="219" t="str">
        <f>LOOKUP(J40,'参照'!$A$3:$A$24,'参照'!$B$3:$B$24)</f>
        <v>なぎさ</v>
      </c>
      <c r="L40" s="219" t="s">
        <v>289</v>
      </c>
      <c r="M40" s="220" t="s">
        <v>455</v>
      </c>
      <c r="N40" s="221" t="str">
        <f>LOOKUP(M40,'参照'!$A$3:$A$24,'参照'!$B$3:$B$24)</f>
        <v>枚方</v>
      </c>
      <c r="O40" s="375" t="s">
        <v>302</v>
      </c>
      <c r="P40" s="365" t="str">
        <f>LOOKUP(O40,'参照'!$A$3:$A$24,'参照'!$B$3:$B$24)</f>
        <v>交野</v>
      </c>
    </row>
    <row r="41" spans="2:29" ht="21" customHeight="1">
      <c r="B41" s="226" t="s">
        <v>96</v>
      </c>
      <c r="C41" s="215"/>
      <c r="D41" s="216"/>
      <c r="E41" s="217"/>
      <c r="F41" s="217"/>
      <c r="G41" s="218"/>
      <c r="H41" s="378"/>
      <c r="I41" s="368"/>
      <c r="J41" s="215"/>
      <c r="K41" s="216"/>
      <c r="L41" s="217"/>
      <c r="M41" s="217"/>
      <c r="N41" s="218"/>
      <c r="O41" s="376"/>
      <c r="P41" s="366"/>
      <c r="R41" s="4"/>
      <c r="S41" s="4"/>
      <c r="T41" s="4"/>
      <c r="U41" s="4"/>
      <c r="V41" s="4"/>
      <c r="W41" s="4"/>
      <c r="X41" s="4"/>
      <c r="Y41" s="4"/>
      <c r="Z41" s="4"/>
      <c r="AA41" s="4"/>
      <c r="AB41" s="4"/>
      <c r="AC41" s="4"/>
    </row>
    <row r="42" spans="2:16" ht="21" customHeight="1">
      <c r="B42" s="224">
        <v>0.4166666666666667</v>
      </c>
      <c r="C42" s="234" t="s">
        <v>408</v>
      </c>
      <c r="D42" s="169" t="str">
        <f>LOOKUP(C42,'参照'!$A$3:$A$24,'参照'!$B$3:$B$24)</f>
        <v>皐が丘</v>
      </c>
      <c r="E42" s="169" t="s">
        <v>289</v>
      </c>
      <c r="F42" s="170" t="s">
        <v>406</v>
      </c>
      <c r="G42" s="171" t="str">
        <f>LOOKUP(F42,'参照'!$A$3:$A$24,'参照'!$B$3:$B$24)</f>
        <v>長尾</v>
      </c>
      <c r="H42" s="369" t="s">
        <v>303</v>
      </c>
      <c r="I42" s="365" t="str">
        <f>LOOKUP(H42,'参照'!$A$3:$A$24,'参照'!$B$3:$B$24)</f>
        <v>枚方津田</v>
      </c>
      <c r="J42" s="172" t="s">
        <v>407</v>
      </c>
      <c r="K42" s="169" t="str">
        <f>LOOKUP(J42,'参照'!$A$3:$A$24,'参照'!$B$3:$B$24)</f>
        <v>牧野</v>
      </c>
      <c r="L42" s="169" t="s">
        <v>289</v>
      </c>
      <c r="M42" s="170" t="s">
        <v>409</v>
      </c>
      <c r="N42" s="171" t="str">
        <f>LOOKUP(M42,'参照'!$A$3:$A$24,'参照'!$B$3:$B$24)</f>
        <v>大手前</v>
      </c>
      <c r="O42" s="369" t="s">
        <v>456</v>
      </c>
      <c r="P42" s="365" t="str">
        <f>LOOKUP(O42,'参照'!$A$3:$A$24,'参照'!$B$3:$B$24)</f>
        <v>枚方</v>
      </c>
    </row>
    <row r="43" spans="2:29" ht="21" customHeight="1">
      <c r="B43" s="228" t="s">
        <v>96</v>
      </c>
      <c r="C43" s="163"/>
      <c r="D43" s="164"/>
      <c r="E43" s="165"/>
      <c r="F43" s="165"/>
      <c r="G43" s="166"/>
      <c r="H43" s="370"/>
      <c r="I43" s="366"/>
      <c r="J43" s="163"/>
      <c r="K43" s="164"/>
      <c r="L43" s="165"/>
      <c r="M43" s="165"/>
      <c r="N43" s="166"/>
      <c r="O43" s="370"/>
      <c r="P43" s="366"/>
      <c r="R43" s="4"/>
      <c r="S43" s="4"/>
      <c r="T43" s="4"/>
      <c r="U43" s="4"/>
      <c r="V43" s="4"/>
      <c r="W43" s="4"/>
      <c r="X43" s="4"/>
      <c r="Y43" s="4"/>
      <c r="Z43" s="4"/>
      <c r="AA43" s="4"/>
      <c r="AB43" s="4"/>
      <c r="AC43" s="4"/>
    </row>
    <row r="44" spans="2:16" ht="21" customHeight="1">
      <c r="B44" s="227">
        <v>0.4513888888888889</v>
      </c>
      <c r="C44" s="233" t="s">
        <v>457</v>
      </c>
      <c r="D44" s="219" t="str">
        <f>LOOKUP(C44,'参照'!$A$3:$A$24,'参照'!$B$3:$B$24)</f>
        <v>市岡</v>
      </c>
      <c r="E44" s="219" t="s">
        <v>289</v>
      </c>
      <c r="F44" s="220" t="s">
        <v>299</v>
      </c>
      <c r="G44" s="221" t="str">
        <f>LOOKUP(F44,'参照'!$A$3:$A$24,'参照'!$B$3:$B$24)</f>
        <v>茨田</v>
      </c>
      <c r="H44" s="373" t="s">
        <v>423</v>
      </c>
      <c r="I44" s="367" t="str">
        <f>LOOKUP(H44,'参照'!$A$3:$A$24,'参照'!$B$3:$B$24)</f>
        <v>牧野</v>
      </c>
      <c r="J44" s="223" t="s">
        <v>301</v>
      </c>
      <c r="K44" s="219" t="str">
        <f>LOOKUP(J44,'参照'!$A$3:$A$24,'参照'!$B$3:$B$24)</f>
        <v>なぎさ</v>
      </c>
      <c r="L44" s="219" t="s">
        <v>289</v>
      </c>
      <c r="M44" s="220" t="s">
        <v>302</v>
      </c>
      <c r="N44" s="221" t="str">
        <f>LOOKUP(M44,'参照'!$A$3:$A$24,'参照'!$B$3:$B$24)</f>
        <v>交野</v>
      </c>
      <c r="O44" s="373" t="s">
        <v>409</v>
      </c>
      <c r="P44" s="367" t="str">
        <f>LOOKUP(O44,'参照'!$A$3:$A$24,'参照'!$B$3:$B$24)</f>
        <v>大手前</v>
      </c>
    </row>
    <row r="45" spans="2:29" ht="21" customHeight="1">
      <c r="B45" s="226" t="s">
        <v>96</v>
      </c>
      <c r="C45" s="215"/>
      <c r="D45" s="216"/>
      <c r="E45" s="217"/>
      <c r="F45" s="217"/>
      <c r="G45" s="218"/>
      <c r="H45" s="374"/>
      <c r="I45" s="368"/>
      <c r="J45" s="215"/>
      <c r="K45" s="216"/>
      <c r="L45" s="217"/>
      <c r="M45" s="217"/>
      <c r="N45" s="218"/>
      <c r="O45" s="374"/>
      <c r="P45" s="368"/>
      <c r="R45" s="4"/>
      <c r="S45" s="4"/>
      <c r="T45" s="4"/>
      <c r="U45" s="4"/>
      <c r="V45" s="4"/>
      <c r="W45" s="4"/>
      <c r="X45" s="4"/>
      <c r="Y45" s="4"/>
      <c r="Z45" s="4"/>
      <c r="AA45" s="4"/>
      <c r="AB45" s="4"/>
      <c r="AC45" s="4"/>
    </row>
    <row r="46" spans="2:16" ht="21" customHeight="1">
      <c r="B46" s="224">
        <v>0.4791666666666667</v>
      </c>
      <c r="C46" s="234" t="s">
        <v>408</v>
      </c>
      <c r="D46" s="169" t="str">
        <f>LOOKUP(C46,'参照'!$A$3:$A$24,'参照'!$B$3:$B$24)</f>
        <v>皐が丘</v>
      </c>
      <c r="E46" s="169" t="s">
        <v>289</v>
      </c>
      <c r="F46" s="170" t="s">
        <v>407</v>
      </c>
      <c r="G46" s="171" t="str">
        <f>LOOKUP(F46,'参照'!$A$3:$A$24,'参照'!$B$3:$B$24)</f>
        <v>牧野</v>
      </c>
      <c r="H46" s="283" t="s">
        <v>457</v>
      </c>
      <c r="I46" s="365" t="str">
        <f>LOOKUP(H46,'参照'!$A$3:$A$24,'参照'!$B$3:$B$24)</f>
        <v>市岡</v>
      </c>
      <c r="J46" s="172" t="s">
        <v>410</v>
      </c>
      <c r="K46" s="169" t="str">
        <f>LOOKUP(J46,'参照'!$A$3:$A$24,'参照'!$B$3:$B$24)</f>
        <v>緑風冠</v>
      </c>
      <c r="L46" s="169" t="s">
        <v>289</v>
      </c>
      <c r="M46" s="170" t="s">
        <v>409</v>
      </c>
      <c r="N46" s="171" t="str">
        <f>LOOKUP(M46,'参照'!$A$3:$A$24,'参照'!$B$3:$B$24)</f>
        <v>大手前</v>
      </c>
      <c r="O46" s="369" t="s">
        <v>301</v>
      </c>
      <c r="P46" s="365" t="str">
        <f>LOOKUP(O46,'参照'!$A$3:$A$24,'参照'!$B$3:$B$24)</f>
        <v>なぎさ</v>
      </c>
    </row>
    <row r="47" spans="2:29" ht="21" customHeight="1">
      <c r="B47" s="228" t="s">
        <v>96</v>
      </c>
      <c r="C47" s="163"/>
      <c r="D47" s="164"/>
      <c r="E47" s="165"/>
      <c r="F47" s="165"/>
      <c r="G47" s="166"/>
      <c r="H47" s="284"/>
      <c r="I47" s="366"/>
      <c r="J47" s="163"/>
      <c r="K47" s="164"/>
      <c r="L47" s="165"/>
      <c r="M47" s="165"/>
      <c r="N47" s="166"/>
      <c r="O47" s="370"/>
      <c r="P47" s="366"/>
      <c r="R47" s="4"/>
      <c r="S47" s="4"/>
      <c r="T47" s="4"/>
      <c r="U47" s="4"/>
      <c r="V47" s="4"/>
      <c r="W47" s="4"/>
      <c r="X47" s="4"/>
      <c r="Y47" s="4"/>
      <c r="Z47" s="4"/>
      <c r="AA47" s="4"/>
      <c r="AB47" s="4"/>
      <c r="AC47" s="4"/>
    </row>
    <row r="48" spans="2:16" ht="21" customHeight="1">
      <c r="B48" s="227">
        <v>0.513888888888889</v>
      </c>
      <c r="C48" s="233" t="s">
        <v>455</v>
      </c>
      <c r="D48" s="219" t="str">
        <f>LOOKUP(C48,'参照'!$A$3:$A$24,'参照'!$B$3:$B$24)</f>
        <v>枚方</v>
      </c>
      <c r="E48" s="219" t="s">
        <v>289</v>
      </c>
      <c r="F48" s="220" t="s">
        <v>299</v>
      </c>
      <c r="G48" s="221" t="str">
        <f>LOOKUP(F48,'参照'!$A$3:$A$24,'参照'!$B$3:$B$24)</f>
        <v>茨田</v>
      </c>
      <c r="H48" s="281" t="s">
        <v>411</v>
      </c>
      <c r="I48" s="367" t="str">
        <f>LOOKUP(H48,'参照'!$A$3:$A$24,'参照'!$B$3:$B$24)</f>
        <v>皐が丘</v>
      </c>
      <c r="J48" s="223" t="s">
        <v>303</v>
      </c>
      <c r="K48" s="219" t="str">
        <f>LOOKUP(J48,'参照'!$A$3:$A$24,'参照'!$B$3:$B$24)</f>
        <v>枚方津田</v>
      </c>
      <c r="L48" s="219" t="s">
        <v>289</v>
      </c>
      <c r="M48" s="220" t="s">
        <v>302</v>
      </c>
      <c r="N48" s="221" t="str">
        <f>LOOKUP(M48,'参照'!$A$3:$A$24,'参照'!$B$3:$B$24)</f>
        <v>交野</v>
      </c>
      <c r="O48" s="373" t="s">
        <v>406</v>
      </c>
      <c r="P48" s="367" t="str">
        <f>LOOKUP(O48,'参照'!$A$3:$A$24,'参照'!$B$3:$B$24)</f>
        <v>長尾</v>
      </c>
    </row>
    <row r="49" spans="2:29" ht="21" customHeight="1">
      <c r="B49" s="226" t="s">
        <v>96</v>
      </c>
      <c r="C49" s="215"/>
      <c r="D49" s="216"/>
      <c r="E49" s="217"/>
      <c r="F49" s="217"/>
      <c r="G49" s="218"/>
      <c r="H49" s="282"/>
      <c r="I49" s="368"/>
      <c r="J49" s="215"/>
      <c r="K49" s="216"/>
      <c r="L49" s="217"/>
      <c r="M49" s="217"/>
      <c r="N49" s="218"/>
      <c r="O49" s="374"/>
      <c r="P49" s="368"/>
      <c r="R49" s="4"/>
      <c r="S49" s="4"/>
      <c r="T49" s="4"/>
      <c r="U49" s="4"/>
      <c r="V49" s="4"/>
      <c r="W49" s="4"/>
      <c r="X49" s="4"/>
      <c r="Y49" s="4"/>
      <c r="Z49" s="4"/>
      <c r="AA49" s="4"/>
      <c r="AB49" s="4"/>
      <c r="AC49" s="4"/>
    </row>
    <row r="50" spans="2:16" ht="21" customHeight="1">
      <c r="B50" s="224">
        <v>0.5416666666666666</v>
      </c>
      <c r="C50" s="234" t="s">
        <v>412</v>
      </c>
      <c r="D50" s="169" t="str">
        <f>LOOKUP(C50,'参照'!$A$3:$A$24,'参照'!$B$3:$B$24)</f>
        <v>緑風冠</v>
      </c>
      <c r="E50" s="169" t="s">
        <v>289</v>
      </c>
      <c r="F50" s="170" t="s">
        <v>407</v>
      </c>
      <c r="G50" s="171" t="str">
        <f>LOOKUP(F50,'参照'!$A$3:$A$24,'参照'!$B$3:$B$24)</f>
        <v>牧野</v>
      </c>
      <c r="H50" s="369" t="s">
        <v>418</v>
      </c>
      <c r="I50" s="365" t="str">
        <f>LOOKUP(H50,'参照'!$A$3:$A$24,'参照'!$B$3:$B$24)</f>
        <v>交野</v>
      </c>
      <c r="J50" s="172" t="s">
        <v>409</v>
      </c>
      <c r="K50" s="169" t="str">
        <f>LOOKUP(J50,'参照'!$A$3:$A$24,'参照'!$B$3:$B$24)</f>
        <v>大手前</v>
      </c>
      <c r="L50" s="169" t="s">
        <v>289</v>
      </c>
      <c r="M50" s="170" t="s">
        <v>406</v>
      </c>
      <c r="N50" s="171" t="str">
        <f>LOOKUP(M50,'参照'!$A$3:$A$24,'参照'!$B$3:$B$24)</f>
        <v>長尾</v>
      </c>
      <c r="O50" s="369" t="s">
        <v>417</v>
      </c>
      <c r="P50" s="365" t="str">
        <f>LOOKUP(O50,'参照'!$A$3:$A$24,'参照'!$B$3:$B$24)</f>
        <v>枚方津田</v>
      </c>
    </row>
    <row r="51" spans="2:29" ht="21" customHeight="1">
      <c r="B51" s="228" t="s">
        <v>96</v>
      </c>
      <c r="C51" s="163"/>
      <c r="D51" s="164"/>
      <c r="E51" s="165"/>
      <c r="F51" s="165"/>
      <c r="G51" s="166"/>
      <c r="H51" s="370"/>
      <c r="I51" s="366"/>
      <c r="J51" s="163"/>
      <c r="K51" s="164"/>
      <c r="L51" s="165"/>
      <c r="M51" s="165"/>
      <c r="N51" s="166"/>
      <c r="O51" s="370"/>
      <c r="P51" s="366"/>
      <c r="R51" s="4"/>
      <c r="S51" s="4"/>
      <c r="T51" s="4"/>
      <c r="U51" s="4"/>
      <c r="V51" s="4"/>
      <c r="W51" s="4"/>
      <c r="X51" s="4"/>
      <c r="Y51" s="4"/>
      <c r="Z51" s="4"/>
      <c r="AA51" s="4"/>
      <c r="AB51" s="4"/>
      <c r="AC51" s="4"/>
    </row>
    <row r="52" spans="2:16" ht="21" customHeight="1">
      <c r="B52" s="227">
        <v>0.576388888888889</v>
      </c>
      <c r="C52" s="233" t="s">
        <v>455</v>
      </c>
      <c r="D52" s="219" t="str">
        <f>LOOKUP(C52,'参照'!$A$3:$A$24,'参照'!$B$3:$B$24)</f>
        <v>枚方</v>
      </c>
      <c r="E52" s="219" t="s">
        <v>289</v>
      </c>
      <c r="F52" s="220" t="s">
        <v>457</v>
      </c>
      <c r="G52" s="221" t="str">
        <f>LOOKUP(F52,'参照'!$A$3:$A$24,'参照'!$B$3:$B$24)</f>
        <v>市岡</v>
      </c>
      <c r="H52" s="377" t="s">
        <v>464</v>
      </c>
      <c r="I52" s="365" t="str">
        <f>LOOKUP(H52,'参照'!$A$3:$A$24,'参照'!$B$3:$B$24)</f>
        <v>茨田</v>
      </c>
      <c r="J52" s="223" t="s">
        <v>303</v>
      </c>
      <c r="K52" s="219" t="str">
        <f>LOOKUP(J52,'参照'!$A$3:$A$24,'参照'!$B$3:$B$24)</f>
        <v>枚方津田</v>
      </c>
      <c r="L52" s="219" t="s">
        <v>289</v>
      </c>
      <c r="M52" s="220" t="s">
        <v>301</v>
      </c>
      <c r="N52" s="221" t="str">
        <f>LOOKUP(M52,'参照'!$A$3:$A$24,'参照'!$B$3:$B$24)</f>
        <v>なぎさ</v>
      </c>
      <c r="O52" s="373" t="s">
        <v>406</v>
      </c>
      <c r="P52" s="367" t="str">
        <f>LOOKUP(O52,'参照'!$A$3:$A$24,'参照'!$B$3:$B$24)</f>
        <v>長尾</v>
      </c>
    </row>
    <row r="53" spans="2:29" ht="21" customHeight="1">
      <c r="B53" s="226" t="s">
        <v>96</v>
      </c>
      <c r="C53" s="215"/>
      <c r="D53" s="216"/>
      <c r="E53" s="217"/>
      <c r="F53" s="217"/>
      <c r="G53" s="218"/>
      <c r="H53" s="378"/>
      <c r="I53" s="366"/>
      <c r="J53" s="215"/>
      <c r="K53" s="216"/>
      <c r="L53" s="217"/>
      <c r="M53" s="217"/>
      <c r="N53" s="218"/>
      <c r="O53" s="374"/>
      <c r="P53" s="368"/>
      <c r="R53" s="4"/>
      <c r="S53" s="4"/>
      <c r="T53" s="4"/>
      <c r="U53" s="4"/>
      <c r="V53" s="4"/>
      <c r="W53" s="4"/>
      <c r="X53" s="4"/>
      <c r="Y53" s="4"/>
      <c r="Z53" s="4"/>
      <c r="AA53" s="4"/>
      <c r="AB53" s="4"/>
      <c r="AC53" s="4"/>
    </row>
    <row r="54" spans="2:16" ht="21" customHeight="1">
      <c r="B54" s="224">
        <v>0.6041666666666666</v>
      </c>
      <c r="C54" s="234" t="s">
        <v>413</v>
      </c>
      <c r="D54" s="169" t="str">
        <f>LOOKUP(C54,'参照'!$A$3:$A$24,'参照'!$B$3:$B$24)</f>
        <v>大手前</v>
      </c>
      <c r="E54" s="169" t="s">
        <v>289</v>
      </c>
      <c r="F54" s="170" t="s">
        <v>411</v>
      </c>
      <c r="G54" s="171" t="str">
        <f>LOOKUP(F54,'参照'!$A$3:$A$24,'参照'!$B$3:$B$24)</f>
        <v>皐が丘</v>
      </c>
      <c r="H54" s="369" t="s">
        <v>455</v>
      </c>
      <c r="I54" s="365" t="str">
        <f>LOOKUP(H54,'参照'!$A$3:$A$24,'参照'!$B$3:$B$24)</f>
        <v>枚方</v>
      </c>
      <c r="J54" s="172" t="s">
        <v>422</v>
      </c>
      <c r="K54" s="169" t="str">
        <f>LOOKUP(J54,'参照'!$A$3:$A$24,'参照'!$B$3:$B$24)</f>
        <v>長尾</v>
      </c>
      <c r="L54" s="169" t="s">
        <v>289</v>
      </c>
      <c r="M54" s="170" t="s">
        <v>424</v>
      </c>
      <c r="N54" s="171" t="str">
        <f>LOOKUP(M54,'参照'!$A$3:$A$24,'参照'!$B$3:$B$24)</f>
        <v>緑風冠</v>
      </c>
      <c r="O54" s="369" t="s">
        <v>450</v>
      </c>
      <c r="P54" s="365" t="str">
        <f>LOOKUP(O54,'参照'!$A$3:$A$24,'参照'!$B$3:$B$24)</f>
        <v>交野</v>
      </c>
    </row>
    <row r="55" spans="2:29" ht="21" customHeight="1">
      <c r="B55" s="228" t="s">
        <v>96</v>
      </c>
      <c r="C55" s="163"/>
      <c r="D55" s="164"/>
      <c r="E55" s="165"/>
      <c r="F55" s="165"/>
      <c r="G55" s="166"/>
      <c r="H55" s="370"/>
      <c r="I55" s="366"/>
      <c r="J55" s="163"/>
      <c r="K55" s="164"/>
      <c r="L55" s="165"/>
      <c r="M55" s="165"/>
      <c r="N55" s="166"/>
      <c r="O55" s="370"/>
      <c r="P55" s="366"/>
      <c r="R55" s="4"/>
      <c r="S55" s="4"/>
      <c r="T55" s="4"/>
      <c r="U55" s="4"/>
      <c r="V55" s="4"/>
      <c r="W55" s="4"/>
      <c r="X55" s="4"/>
      <c r="Y55" s="4"/>
      <c r="Z55" s="4"/>
      <c r="AA55" s="4"/>
      <c r="AB55" s="4"/>
      <c r="AC55" s="4"/>
    </row>
    <row r="56" spans="2:16" ht="21" customHeight="1">
      <c r="B56" s="227">
        <v>0.638888888888889</v>
      </c>
      <c r="C56" s="280" t="s">
        <v>302</v>
      </c>
      <c r="D56" s="219" t="str">
        <f>LOOKUP(C56,'参照'!$A$3:$A$24,'参照'!$B$3:$B$24)</f>
        <v>交野</v>
      </c>
      <c r="E56" s="219" t="s">
        <v>289</v>
      </c>
      <c r="F56" s="220" t="s">
        <v>457</v>
      </c>
      <c r="G56" s="221" t="str">
        <f>LOOKUP(F56,'参照'!$A$3:$A$24,'参照'!$B$3:$B$24)</f>
        <v>市岡</v>
      </c>
      <c r="H56" s="377" t="s">
        <v>465</v>
      </c>
      <c r="I56" s="367" t="str">
        <f>LOOKUP(H56,'参照'!$A$3:$A$24,'参照'!$B$3:$B$24)</f>
        <v>皐が丘</v>
      </c>
      <c r="J56" s="223" t="s">
        <v>300</v>
      </c>
      <c r="K56" s="219" t="str">
        <f>LOOKUP(J56,'参照'!$A$3:$A$24,'参照'!$B$3:$B$24)</f>
        <v>茨田</v>
      </c>
      <c r="L56" s="219" t="s">
        <v>289</v>
      </c>
      <c r="M56" s="220" t="s">
        <v>301</v>
      </c>
      <c r="N56" s="221" t="str">
        <f>LOOKUP(M56,'参照'!$A$3:$A$24,'参照'!$B$3:$B$24)</f>
        <v>なぎさ</v>
      </c>
      <c r="O56" s="373" t="s">
        <v>423</v>
      </c>
      <c r="P56" s="367" t="str">
        <f>LOOKUP(O56,'参照'!$A$3:$A$24,'参照'!$B$3:$B$24)</f>
        <v>牧野</v>
      </c>
    </row>
    <row r="57" spans="2:29" ht="21" customHeight="1">
      <c r="B57" s="226" t="s">
        <v>96</v>
      </c>
      <c r="C57" s="215"/>
      <c r="D57" s="216"/>
      <c r="E57" s="217"/>
      <c r="F57" s="217"/>
      <c r="G57" s="218"/>
      <c r="H57" s="378"/>
      <c r="I57" s="368"/>
      <c r="J57" s="215"/>
      <c r="K57" s="216"/>
      <c r="L57" s="217"/>
      <c r="M57" s="217"/>
      <c r="N57" s="218"/>
      <c r="O57" s="374"/>
      <c r="P57" s="368"/>
      <c r="R57" s="4"/>
      <c r="S57" s="4"/>
      <c r="T57" s="4"/>
      <c r="U57" s="4"/>
      <c r="V57" s="4"/>
      <c r="W57" s="4"/>
      <c r="X57" s="4"/>
      <c r="Y57" s="4"/>
      <c r="Z57" s="4"/>
      <c r="AA57" s="4"/>
      <c r="AB57" s="4"/>
      <c r="AC57" s="4"/>
    </row>
    <row r="58" spans="2:16" ht="21" customHeight="1">
      <c r="B58" s="224">
        <v>0.6666666666666666</v>
      </c>
      <c r="C58" s="234" t="s">
        <v>412</v>
      </c>
      <c r="D58" s="169" t="str">
        <f>LOOKUP(C58,'参照'!$A$3:$A$24,'参照'!$B$3:$B$24)</f>
        <v>緑風冠</v>
      </c>
      <c r="E58" s="169" t="s">
        <v>289</v>
      </c>
      <c r="F58" s="170" t="s">
        <v>411</v>
      </c>
      <c r="G58" s="171" t="str">
        <f>LOOKUP(F58,'参照'!$A$3:$A$24,'参照'!$B$3:$B$24)</f>
        <v>皐が丘</v>
      </c>
      <c r="H58" s="369" t="s">
        <v>457</v>
      </c>
      <c r="I58" s="365" t="str">
        <f>LOOKUP(H58,'参照'!$A$3:$A$24,'参照'!$B$3:$B$24)</f>
        <v>市岡</v>
      </c>
      <c r="J58" s="172" t="s">
        <v>422</v>
      </c>
      <c r="K58" s="169" t="str">
        <f>LOOKUP(J58,'参照'!$A$3:$A$24,'参照'!$B$3:$B$24)</f>
        <v>長尾</v>
      </c>
      <c r="L58" s="169" t="s">
        <v>289</v>
      </c>
      <c r="M58" s="170" t="s">
        <v>423</v>
      </c>
      <c r="N58" s="171" t="str">
        <f>LOOKUP(M58,'参照'!$A$3:$A$24,'参照'!$B$3:$B$24)</f>
        <v>牧野</v>
      </c>
      <c r="O58" s="369" t="s">
        <v>301</v>
      </c>
      <c r="P58" s="365" t="str">
        <f>LOOKUP(O58,'参照'!$A$3:$A$24,'参照'!$B$3:$B$24)</f>
        <v>なぎさ</v>
      </c>
    </row>
    <row r="59" spans="2:29" ht="21" customHeight="1">
      <c r="B59" s="228" t="s">
        <v>96</v>
      </c>
      <c r="C59" s="163"/>
      <c r="D59" s="164"/>
      <c r="E59" s="165"/>
      <c r="F59" s="165"/>
      <c r="G59" s="166"/>
      <c r="H59" s="391"/>
      <c r="I59" s="366"/>
      <c r="J59" s="163"/>
      <c r="K59" s="164"/>
      <c r="L59" s="165"/>
      <c r="M59" s="165"/>
      <c r="N59" s="166"/>
      <c r="O59" s="370"/>
      <c r="P59" s="366"/>
      <c r="R59" s="4"/>
      <c r="S59" s="4"/>
      <c r="T59" s="4"/>
      <c r="U59" s="4"/>
      <c r="V59" s="4"/>
      <c r="W59" s="4"/>
      <c r="X59" s="4"/>
      <c r="Y59" s="4"/>
      <c r="Z59" s="4"/>
      <c r="AA59" s="4"/>
      <c r="AB59" s="4"/>
      <c r="AC59" s="4"/>
    </row>
    <row r="60" spans="2:16" ht="21" customHeight="1">
      <c r="B60" s="227">
        <v>0.7013888888888888</v>
      </c>
      <c r="C60" s="233" t="s">
        <v>455</v>
      </c>
      <c r="D60" s="219" t="str">
        <f>LOOKUP(C60,'参照'!$A$3:$A$24,'参照'!$B$3:$B$24)</f>
        <v>枚方</v>
      </c>
      <c r="E60" s="219" t="s">
        <v>289</v>
      </c>
      <c r="F60" s="220" t="s">
        <v>303</v>
      </c>
      <c r="G60" s="221" t="str">
        <f>LOOKUP(F60,'参照'!$A$3:$A$24,'参照'!$B$3:$B$24)</f>
        <v>枚方津田</v>
      </c>
      <c r="H60" s="389" t="s">
        <v>424</v>
      </c>
      <c r="I60" s="367" t="str">
        <f>LOOKUP(H60,'参照'!$A$3:$A$24,'参照'!$B$3:$B$24)</f>
        <v>緑風冠</v>
      </c>
      <c r="J60" s="223" t="s">
        <v>300</v>
      </c>
      <c r="K60" s="219" t="str">
        <f>LOOKUP(J60,'参照'!$A$3:$A$24,'参照'!$B$3:$B$24)</f>
        <v>茨田</v>
      </c>
      <c r="L60" s="219" t="s">
        <v>289</v>
      </c>
      <c r="M60" s="220" t="s">
        <v>302</v>
      </c>
      <c r="N60" s="221" t="str">
        <f>LOOKUP(M60,'参照'!$A$3:$A$24,'参照'!$B$3:$B$24)</f>
        <v>交野</v>
      </c>
      <c r="O60" s="373" t="s">
        <v>409</v>
      </c>
      <c r="P60" s="367" t="str">
        <f>LOOKUP(O60,'参照'!$A$3:$A$24,'参照'!$B$3:$B$24)</f>
        <v>大手前</v>
      </c>
    </row>
    <row r="61" spans="2:29" ht="21" customHeight="1">
      <c r="B61" s="226" t="s">
        <v>96</v>
      </c>
      <c r="C61" s="215"/>
      <c r="D61" s="216"/>
      <c r="E61" s="217"/>
      <c r="F61" s="217"/>
      <c r="G61" s="218"/>
      <c r="H61" s="390"/>
      <c r="I61" s="368"/>
      <c r="J61" s="215"/>
      <c r="K61" s="216"/>
      <c r="L61" s="217"/>
      <c r="M61" s="217"/>
      <c r="N61" s="218"/>
      <c r="O61" s="374"/>
      <c r="P61" s="368"/>
      <c r="R61" s="4"/>
      <c r="S61" s="4"/>
      <c r="T61" s="4"/>
      <c r="U61" s="4"/>
      <c r="V61" s="4"/>
      <c r="W61" s="4"/>
      <c r="X61" s="4"/>
      <c r="Y61" s="4"/>
      <c r="Z61" s="4"/>
      <c r="AA61" s="4"/>
      <c r="AB61" s="4"/>
      <c r="AC61" s="4"/>
    </row>
    <row r="62" spans="2:16" ht="21" customHeight="1">
      <c r="B62" s="168">
        <v>0.7291666666666666</v>
      </c>
      <c r="C62" s="379"/>
      <c r="D62" s="380"/>
      <c r="E62" s="380"/>
      <c r="F62" s="380"/>
      <c r="G62" s="381"/>
      <c r="H62" s="385"/>
      <c r="I62" s="386"/>
      <c r="J62" s="223" t="s">
        <v>301</v>
      </c>
      <c r="K62" s="219" t="str">
        <f>LOOKUP(J62,'参照'!$A$3:$A$24,'参照'!$B$3:$B$24)</f>
        <v>なぎさ</v>
      </c>
      <c r="L62" s="219"/>
      <c r="M62" s="220" t="s">
        <v>457</v>
      </c>
      <c r="N62" s="221" t="str">
        <f>LOOKUP(M62,'参照'!$A$3:$A$24,'参照'!$B$3:$B$24)</f>
        <v>市岡</v>
      </c>
      <c r="O62" s="369" t="s">
        <v>300</v>
      </c>
      <c r="P62" s="365" t="str">
        <f>LOOKUP(O62,'参照'!$A$3:$A$24,'参照'!$B$3:$B$24)</f>
        <v>茨田</v>
      </c>
    </row>
    <row r="63" spans="2:29" ht="21" customHeight="1" thickBot="1">
      <c r="B63" s="115" t="s">
        <v>96</v>
      </c>
      <c r="C63" s="382"/>
      <c r="D63" s="383"/>
      <c r="E63" s="383"/>
      <c r="F63" s="383"/>
      <c r="G63" s="384"/>
      <c r="H63" s="387"/>
      <c r="I63" s="388"/>
      <c r="J63" s="229"/>
      <c r="K63" s="230"/>
      <c r="L63" s="231"/>
      <c r="M63" s="231"/>
      <c r="N63" s="232"/>
      <c r="O63" s="371"/>
      <c r="P63" s="372"/>
      <c r="R63" s="4"/>
      <c r="S63" s="4"/>
      <c r="T63" s="4"/>
      <c r="U63" s="4"/>
      <c r="V63" s="4"/>
      <c r="W63" s="4"/>
      <c r="X63" s="4"/>
      <c r="Y63" s="4"/>
      <c r="Z63" s="4"/>
      <c r="AA63" s="4"/>
      <c r="AB63" s="4"/>
      <c r="AC63" s="4"/>
    </row>
    <row r="64" spans="1:29" ht="30" customHeight="1">
      <c r="A64" s="405" t="s">
        <v>477</v>
      </c>
      <c r="B64" s="405"/>
      <c r="C64" s="405"/>
      <c r="D64" s="405"/>
      <c r="E64" s="405"/>
      <c r="F64" s="405"/>
      <c r="G64" s="405"/>
      <c r="H64" s="405"/>
      <c r="I64" s="405"/>
      <c r="J64" s="405"/>
      <c r="K64" s="405"/>
      <c r="L64" s="405"/>
      <c r="M64" s="405"/>
      <c r="N64" s="405"/>
      <c r="O64" s="405"/>
      <c r="P64" s="405"/>
      <c r="R64" s="4"/>
      <c r="S64" s="4"/>
      <c r="T64" s="4"/>
      <c r="U64" s="4"/>
      <c r="V64" s="4"/>
      <c r="W64" s="4"/>
      <c r="X64" s="4"/>
      <c r="Y64" s="4"/>
      <c r="Z64" s="4"/>
      <c r="AA64" s="4"/>
      <c r="AB64" s="4"/>
      <c r="AC64" s="4"/>
    </row>
    <row r="65" spans="2:17" s="64" customFormat="1" ht="30" customHeight="1">
      <c r="B65" s="118"/>
      <c r="C65" s="119"/>
      <c r="D65" s="120"/>
      <c r="E65" s="120"/>
      <c r="F65" s="121"/>
      <c r="G65" s="120"/>
      <c r="H65" s="122"/>
      <c r="I65" s="160"/>
      <c r="J65" s="123"/>
      <c r="K65" s="120"/>
      <c r="L65" s="120"/>
      <c r="M65" s="121"/>
      <c r="N65" s="120"/>
      <c r="O65" s="121"/>
      <c r="P65" s="161"/>
      <c r="Q65" s="4"/>
    </row>
    <row r="66" spans="2:17" s="64" customFormat="1" ht="18.75">
      <c r="B66" s="4"/>
      <c r="C66" s="4"/>
      <c r="D66" s="4"/>
      <c r="E66" s="4"/>
      <c r="F66" s="4"/>
      <c r="G66" s="162"/>
      <c r="H66" s="162"/>
      <c r="I66" s="162"/>
      <c r="J66" s="162"/>
      <c r="K66" s="162"/>
      <c r="L66" s="162"/>
      <c r="M66" s="162"/>
      <c r="N66" s="162"/>
      <c r="O66" s="162"/>
      <c r="P66" s="162"/>
      <c r="Q66" s="162"/>
    </row>
    <row r="69" spans="2:17" s="64" customFormat="1" ht="18.75">
      <c r="B69" s="26"/>
      <c r="C69" s="4"/>
      <c r="D69" s="4"/>
      <c r="E69" s="4"/>
      <c r="F69" s="4"/>
      <c r="G69" s="4"/>
      <c r="H69" s="4"/>
      <c r="I69" s="4"/>
      <c r="J69" s="4"/>
      <c r="K69" s="4"/>
      <c r="L69" s="4"/>
      <c r="M69" s="4"/>
      <c r="N69" s="4"/>
      <c r="O69" s="4"/>
      <c r="P69" s="4"/>
      <c r="Q69" s="4"/>
    </row>
    <row r="70" spans="2:17" s="64" customFormat="1" ht="18.75">
      <c r="B70" s="26"/>
      <c r="C70" s="4"/>
      <c r="D70" s="4"/>
      <c r="E70" s="4"/>
      <c r="F70" s="4"/>
      <c r="G70" s="4"/>
      <c r="H70" s="4"/>
      <c r="I70" s="4"/>
      <c r="J70" s="4"/>
      <c r="K70" s="4"/>
      <c r="L70" s="4"/>
      <c r="M70" s="4"/>
      <c r="N70" s="4"/>
      <c r="O70" s="4"/>
      <c r="P70" s="4"/>
      <c r="Q70" s="4"/>
    </row>
  </sheetData>
  <sheetProtection/>
  <mergeCells count="120">
    <mergeCell ref="A64:P64"/>
    <mergeCell ref="A32:P32"/>
    <mergeCell ref="I1:K1"/>
    <mergeCell ref="N1:P1"/>
    <mergeCell ref="L3:N3"/>
    <mergeCell ref="L2:N2"/>
    <mergeCell ref="P12:P13"/>
    <mergeCell ref="P10:P11"/>
    <mergeCell ref="I6:I7"/>
    <mergeCell ref="P6:P7"/>
    <mergeCell ref="O6:O7"/>
    <mergeCell ref="I12:I13"/>
    <mergeCell ref="C5:G5"/>
    <mergeCell ref="H5:I5"/>
    <mergeCell ref="J5:N5"/>
    <mergeCell ref="O5:P5"/>
    <mergeCell ref="H6:H7"/>
    <mergeCell ref="H8:H9"/>
    <mergeCell ref="I8:I9"/>
    <mergeCell ref="O8:O9"/>
    <mergeCell ref="P8:P9"/>
    <mergeCell ref="O12:O13"/>
    <mergeCell ref="H10:H11"/>
    <mergeCell ref="I10:I11"/>
    <mergeCell ref="O10:O11"/>
    <mergeCell ref="H12:H13"/>
    <mergeCell ref="H16:H17"/>
    <mergeCell ref="I16:I17"/>
    <mergeCell ref="O16:O17"/>
    <mergeCell ref="P16:P17"/>
    <mergeCell ref="H14:H15"/>
    <mergeCell ref="I14:I15"/>
    <mergeCell ref="P14:P15"/>
    <mergeCell ref="O14:O15"/>
    <mergeCell ref="H20:H21"/>
    <mergeCell ref="I20:I21"/>
    <mergeCell ref="O20:O21"/>
    <mergeCell ref="P20:P21"/>
    <mergeCell ref="H18:H19"/>
    <mergeCell ref="I18:I19"/>
    <mergeCell ref="O18:O19"/>
    <mergeCell ref="P18:P19"/>
    <mergeCell ref="P22:P23"/>
    <mergeCell ref="O22:O23"/>
    <mergeCell ref="I22:I23"/>
    <mergeCell ref="H22:H23"/>
    <mergeCell ref="P26:P27"/>
    <mergeCell ref="O26:O27"/>
    <mergeCell ref="I26:I27"/>
    <mergeCell ref="H26:H27"/>
    <mergeCell ref="I24:I25"/>
    <mergeCell ref="H24:H25"/>
    <mergeCell ref="P24:P25"/>
    <mergeCell ref="O24:O25"/>
    <mergeCell ref="H28:H29"/>
    <mergeCell ref="I28:I29"/>
    <mergeCell ref="O30:O31"/>
    <mergeCell ref="P30:P31"/>
    <mergeCell ref="O28:O29"/>
    <mergeCell ref="P28:P29"/>
    <mergeCell ref="C30:G31"/>
    <mergeCell ref="H30:I31"/>
    <mergeCell ref="O37:P37"/>
    <mergeCell ref="C37:G37"/>
    <mergeCell ref="H37:I37"/>
    <mergeCell ref="J37:N37"/>
    <mergeCell ref="H44:H45"/>
    <mergeCell ref="H52:H53"/>
    <mergeCell ref="I33:K33"/>
    <mergeCell ref="N33:P33"/>
    <mergeCell ref="L34:N34"/>
    <mergeCell ref="L35:N35"/>
    <mergeCell ref="O38:O39"/>
    <mergeCell ref="P38:P39"/>
    <mergeCell ref="H38:H39"/>
    <mergeCell ref="I38:I39"/>
    <mergeCell ref="P44:P45"/>
    <mergeCell ref="O44:O45"/>
    <mergeCell ref="O52:O53"/>
    <mergeCell ref="P52:P53"/>
    <mergeCell ref="O50:O51"/>
    <mergeCell ref="H56:H57"/>
    <mergeCell ref="O56:O57"/>
    <mergeCell ref="P56:P57"/>
    <mergeCell ref="I44:I45"/>
    <mergeCell ref="H50:H51"/>
    <mergeCell ref="C62:G63"/>
    <mergeCell ref="H62:I63"/>
    <mergeCell ref="H60:H61"/>
    <mergeCell ref="I60:I61"/>
    <mergeCell ref="I58:I59"/>
    <mergeCell ref="H58:H59"/>
    <mergeCell ref="P40:P41"/>
    <mergeCell ref="O40:O41"/>
    <mergeCell ref="O42:O43"/>
    <mergeCell ref="P42:P43"/>
    <mergeCell ref="I42:I43"/>
    <mergeCell ref="H42:H43"/>
    <mergeCell ref="I40:I41"/>
    <mergeCell ref="H40:H41"/>
    <mergeCell ref="P58:P59"/>
    <mergeCell ref="I54:I55"/>
    <mergeCell ref="O58:O59"/>
    <mergeCell ref="I56:I57"/>
    <mergeCell ref="O46:O47"/>
    <mergeCell ref="I50:I51"/>
    <mergeCell ref="O54:O55"/>
    <mergeCell ref="P46:P47"/>
    <mergeCell ref="P50:P51"/>
    <mergeCell ref="I46:I47"/>
    <mergeCell ref="I52:I53"/>
    <mergeCell ref="P48:P49"/>
    <mergeCell ref="H54:H55"/>
    <mergeCell ref="I48:I49"/>
    <mergeCell ref="O62:O63"/>
    <mergeCell ref="P62:P63"/>
    <mergeCell ref="O60:O61"/>
    <mergeCell ref="P60:P61"/>
    <mergeCell ref="O48:O49"/>
    <mergeCell ref="P54:P55"/>
  </mergeCells>
  <printOptions/>
  <pageMargins left="0.31496062992125984" right="0.2362204724409449" top="0.9448818897637796" bottom="0.5118110236220472" header="0.2362204724409449" footer="0.31496062992125984"/>
  <pageSetup fitToHeight="0" horizontalDpi="600" verticalDpi="600" orientation="portrait" paperSize="9" scale="92" r:id="rId1"/>
  <rowBreaks count="1" manualBreakCount="1">
    <brk id="32" max="21" man="1"/>
  </rowBreaks>
</worksheet>
</file>

<file path=xl/worksheets/sheet6.xml><?xml version="1.0" encoding="utf-8"?>
<worksheet xmlns="http://schemas.openxmlformats.org/spreadsheetml/2006/main" xmlns:r="http://schemas.openxmlformats.org/officeDocument/2006/relationships">
  <sheetPr>
    <tabColor rgb="FFFFFF00"/>
  </sheetPr>
  <dimension ref="A1:AN44"/>
  <sheetViews>
    <sheetView view="pageBreakPreview" zoomScale="85" zoomScaleNormal="75" zoomScaleSheetLayoutView="85" zoomScalePageLayoutView="0" workbookViewId="0" topLeftCell="A1">
      <selection activeCell="H41" sqref="H41:K41"/>
    </sheetView>
  </sheetViews>
  <sheetFormatPr defaultColWidth="9.00390625" defaultRowHeight="13.5"/>
  <cols>
    <col min="1" max="1" width="13.125" style="10" customWidth="1"/>
    <col min="2" max="20" width="3.625" style="10" customWidth="1"/>
    <col min="21" max="21" width="3.75390625" style="10" customWidth="1"/>
    <col min="22" max="23" width="4.125" style="11" customWidth="1"/>
    <col min="24" max="48" width="3.75390625" style="11" customWidth="1"/>
    <col min="49" max="16384" width="9.00390625" style="11" customWidth="1"/>
  </cols>
  <sheetData>
    <row r="1" spans="1:39" ht="30" customHeight="1">
      <c r="A1" s="29" t="s">
        <v>192</v>
      </c>
      <c r="B1" s="429" t="str">
        <f>A2</f>
        <v>香里丘</v>
      </c>
      <c r="C1" s="418"/>
      <c r="D1" s="418"/>
      <c r="E1" s="429" t="str">
        <f>A3</f>
        <v>芦間</v>
      </c>
      <c r="F1" s="418"/>
      <c r="G1" s="437"/>
      <c r="H1" s="429" t="str">
        <f>A4</f>
        <v>なみはや</v>
      </c>
      <c r="I1" s="418"/>
      <c r="J1" s="418"/>
      <c r="K1" s="429" t="str">
        <f>A5</f>
        <v>四條畷</v>
      </c>
      <c r="L1" s="418"/>
      <c r="M1" s="418"/>
      <c r="N1" s="429" t="str">
        <f>A6</f>
        <v>旭</v>
      </c>
      <c r="O1" s="418"/>
      <c r="P1" s="419"/>
      <c r="Q1" s="35" t="s">
        <v>29</v>
      </c>
      <c r="R1" s="36" t="s">
        <v>30</v>
      </c>
      <c r="S1" s="37" t="s">
        <v>31</v>
      </c>
      <c r="W1" s="11">
        <v>1</v>
      </c>
      <c r="X1" s="11">
        <v>2</v>
      </c>
      <c r="Y1" s="11">
        <v>3</v>
      </c>
      <c r="Z1" s="11">
        <v>4</v>
      </c>
      <c r="AA1" s="11">
        <v>5</v>
      </c>
      <c r="AC1" s="11">
        <v>1</v>
      </c>
      <c r="AD1" s="11">
        <v>2</v>
      </c>
      <c r="AE1" s="11">
        <v>3</v>
      </c>
      <c r="AF1" s="11">
        <v>4</v>
      </c>
      <c r="AG1" s="11">
        <v>5</v>
      </c>
      <c r="AI1" s="11">
        <v>1</v>
      </c>
      <c r="AJ1" s="11">
        <v>2</v>
      </c>
      <c r="AK1" s="11">
        <v>3</v>
      </c>
      <c r="AL1" s="11">
        <v>4</v>
      </c>
      <c r="AM1" s="11">
        <v>5</v>
      </c>
    </row>
    <row r="2" spans="1:39" ht="30" customHeight="1">
      <c r="A2" s="33" t="str">
        <f>'参照'!B3</f>
        <v>香里丘</v>
      </c>
      <c r="B2" s="427"/>
      <c r="C2" s="428"/>
      <c r="D2" s="428"/>
      <c r="E2" s="127">
        <v>45</v>
      </c>
      <c r="F2" s="128" t="str">
        <f>IF(E2&gt;G2,"○",IF(E2&lt;G2,"×",IF(E2=G2,"△","")))</f>
        <v>○</v>
      </c>
      <c r="G2" s="129">
        <v>28</v>
      </c>
      <c r="H2" s="127">
        <v>40</v>
      </c>
      <c r="I2" s="128" t="str">
        <f>IF(H2&gt;J2,"○",IF(H2&lt;J2,"×",IF(H2=J2,"△","")))</f>
        <v>○</v>
      </c>
      <c r="J2" s="128">
        <v>28</v>
      </c>
      <c r="K2" s="127">
        <v>46</v>
      </c>
      <c r="L2" s="128" t="str">
        <f>IF(K2&gt;M2,"○",IF(K2&lt;M2,"×",IF(K2=M2,"△","")))</f>
        <v>○</v>
      </c>
      <c r="M2" s="128">
        <v>19</v>
      </c>
      <c r="N2" s="127">
        <v>48</v>
      </c>
      <c r="O2" s="128" t="str">
        <f>IF(N2&gt;P2,"○",IF(N2&lt;P2,"×",IF(N2=P2,"△","")))</f>
        <v>○</v>
      </c>
      <c r="P2" s="130">
        <v>9</v>
      </c>
      <c r="Q2" s="38">
        <f>SUM(W2:AA2)</f>
        <v>4</v>
      </c>
      <c r="R2" s="39">
        <f>SUM(AC2:AG2)</f>
        <v>0</v>
      </c>
      <c r="S2" s="40">
        <f>RANK(Q2,$Q$2:$Q$6,0)</f>
        <v>1</v>
      </c>
      <c r="W2" s="11">
        <f>IF(C2="○",1,"")</f>
      </c>
      <c r="X2" s="11">
        <f>IF(F2="○",1,"")</f>
        <v>1</v>
      </c>
      <c r="Y2" s="11">
        <f>IF(I2="○",1,"")</f>
        <v>1</v>
      </c>
      <c r="Z2" s="11">
        <f>IF(L2="○",1,"")</f>
        <v>1</v>
      </c>
      <c r="AA2" s="11">
        <f>IF(O2="○",1,"")</f>
        <v>1</v>
      </c>
      <c r="AC2" s="11">
        <f>IF(C2="×",1,"")</f>
      </c>
      <c r="AD2" s="11">
        <f>IF(F2="×",1,"")</f>
      </c>
      <c r="AE2" s="11">
        <f>IF(I2="×",1,"")</f>
      </c>
      <c r="AF2" s="11">
        <f>IF(L2="×",1,"")</f>
      </c>
      <c r="AG2" s="11">
        <f>IF(O2="×",1,"")</f>
      </c>
      <c r="AI2" s="11">
        <f>IF(C2="△",1,"")</f>
      </c>
      <c r="AJ2" s="11">
        <f>IF(F2="△",1,"")</f>
      </c>
      <c r="AK2" s="11">
        <f>IF(I2="△",1,"")</f>
      </c>
      <c r="AL2" s="11">
        <f>IF(L2="△",1,"")</f>
      </c>
      <c r="AM2" s="11">
        <f>IF(O2="△",1,"")</f>
      </c>
    </row>
    <row r="3" spans="1:39" ht="30" customHeight="1">
      <c r="A3" s="33" t="str">
        <f>'参照'!B4</f>
        <v>芦間</v>
      </c>
      <c r="B3" s="127">
        <v>28</v>
      </c>
      <c r="C3" s="128" t="str">
        <f>IF(B3&gt;D3,"○",IF(B3&lt;D3,"×",IF(B3=D3,"△","")))</f>
        <v>×</v>
      </c>
      <c r="D3" s="128">
        <v>45</v>
      </c>
      <c r="E3" s="427"/>
      <c r="F3" s="428"/>
      <c r="G3" s="430"/>
      <c r="H3" s="127">
        <v>15</v>
      </c>
      <c r="I3" s="128" t="str">
        <f>IF(H3&gt;J3,"○",IF(H3&lt;J3,"×",IF(H3=J3,"△","")))</f>
        <v>×</v>
      </c>
      <c r="J3" s="128">
        <v>41</v>
      </c>
      <c r="K3" s="127">
        <v>24</v>
      </c>
      <c r="L3" s="128" t="str">
        <f>IF(K3&gt;M3,"○",IF(K3&lt;M3,"×",IF(K3=M3,"△","")))</f>
        <v>○</v>
      </c>
      <c r="M3" s="128">
        <v>15</v>
      </c>
      <c r="N3" s="127">
        <v>33</v>
      </c>
      <c r="O3" s="128" t="str">
        <f>IF(N3&gt;P3,"○",IF(N3&lt;P3,"×",IF(N3=P3,"△","")))</f>
        <v>○</v>
      </c>
      <c r="P3" s="130">
        <v>13</v>
      </c>
      <c r="Q3" s="38">
        <f>SUM(W3:AA3)</f>
        <v>2</v>
      </c>
      <c r="R3" s="39">
        <f>SUM(AC3:AG3)</f>
        <v>2</v>
      </c>
      <c r="S3" s="173">
        <f>RANK(Q3,$Q$2:$Q$6,0)</f>
        <v>3</v>
      </c>
      <c r="W3" s="11">
        <f>IF(C3="○",1,"")</f>
      </c>
      <c r="X3" s="11">
        <f>IF(F3="○",1,"")</f>
      </c>
      <c r="Y3" s="11">
        <f>IF(I3="○",1,"")</f>
      </c>
      <c r="Z3" s="11">
        <f>IF(L3="○",1,"")</f>
        <v>1</v>
      </c>
      <c r="AA3" s="11">
        <f>IF(O3="○",1,"")</f>
        <v>1</v>
      </c>
      <c r="AC3" s="11">
        <f>IF(C3="×",1,"")</f>
        <v>1</v>
      </c>
      <c r="AD3" s="11">
        <f>IF(F3="×",1,"")</f>
      </c>
      <c r="AE3" s="11">
        <f>IF(I3="×",1,"")</f>
        <v>1</v>
      </c>
      <c r="AF3" s="11">
        <f>IF(L3="×",1,"")</f>
      </c>
      <c r="AG3" s="11">
        <f>IF(O3="×",1,"")</f>
      </c>
      <c r="AI3" s="11">
        <f>IF(C3="△",1,"")</f>
      </c>
      <c r="AJ3" s="11">
        <f>IF(F3="△",1,"")</f>
      </c>
      <c r="AK3" s="11">
        <f>IF(I3="△",1,"")</f>
      </c>
      <c r="AL3" s="11">
        <f>IF(L3="△",1,"")</f>
      </c>
      <c r="AM3" s="11">
        <f>IF(O3="△",1,"")</f>
      </c>
    </row>
    <row r="4" spans="1:39" ht="30" customHeight="1">
      <c r="A4" s="33" t="str">
        <f>'参照'!B5</f>
        <v>なみはや</v>
      </c>
      <c r="B4" s="127">
        <v>28</v>
      </c>
      <c r="C4" s="128" t="str">
        <f>IF(B4&gt;D4,"○",IF(B4&lt;D4,"×",IF(B4=D4,"△","")))</f>
        <v>×</v>
      </c>
      <c r="D4" s="128">
        <v>40</v>
      </c>
      <c r="E4" s="127">
        <v>41</v>
      </c>
      <c r="F4" s="128" t="str">
        <f>IF(E4&gt;G4,"○",IF(E4&lt;G4,"×",IF(E4=G4,"△","")))</f>
        <v>○</v>
      </c>
      <c r="G4" s="129">
        <v>15</v>
      </c>
      <c r="H4" s="427"/>
      <c r="I4" s="428"/>
      <c r="J4" s="428"/>
      <c r="K4" s="127">
        <v>46</v>
      </c>
      <c r="L4" s="128" t="str">
        <f>IF(K4&gt;M4,"○",IF(K4&lt;M4,"×",IF(K4=M4,"△","")))</f>
        <v>○</v>
      </c>
      <c r="M4" s="128">
        <v>18</v>
      </c>
      <c r="N4" s="127">
        <v>60</v>
      </c>
      <c r="O4" s="128" t="str">
        <f>IF(N4&gt;P4,"○",IF(N4&lt;P4,"×",IF(N4=P4,"△","")))</f>
        <v>○</v>
      </c>
      <c r="P4" s="130">
        <v>6</v>
      </c>
      <c r="Q4" s="38">
        <f>SUM(W4:AA4)</f>
        <v>3</v>
      </c>
      <c r="R4" s="39">
        <f>SUM(AC4:AG4)</f>
        <v>1</v>
      </c>
      <c r="S4" s="173">
        <f>RANK(Q4,$Q$2:$Q$6,0)</f>
        <v>2</v>
      </c>
      <c r="W4" s="11">
        <f>IF(C4="○",1,"")</f>
      </c>
      <c r="X4" s="11">
        <f>IF(F4="○",1,"")</f>
        <v>1</v>
      </c>
      <c r="Y4" s="11">
        <f>IF(I4="○",1,"")</f>
      </c>
      <c r="Z4" s="11">
        <f>IF(L4="○",1,"")</f>
        <v>1</v>
      </c>
      <c r="AA4" s="11">
        <f>IF(O4="○",1,"")</f>
        <v>1</v>
      </c>
      <c r="AC4" s="11">
        <f>IF(C4="×",1,"")</f>
        <v>1</v>
      </c>
      <c r="AD4" s="11">
        <f>IF(F4="×",1,"")</f>
      </c>
      <c r="AE4" s="11">
        <f>IF(I4="×",1,"")</f>
      </c>
      <c r="AF4" s="11">
        <f>IF(L4="×",1,"")</f>
      </c>
      <c r="AG4" s="11">
        <f>IF(O4="×",1,"")</f>
      </c>
      <c r="AI4" s="11">
        <f>IF(C4="△",1,"")</f>
      </c>
      <c r="AJ4" s="11">
        <f>IF(F4="△",1,"")</f>
      </c>
      <c r="AK4" s="11">
        <f>IF(I4="△",1,"")</f>
      </c>
      <c r="AL4" s="11">
        <f>IF(L4="△",1,"")</f>
      </c>
      <c r="AM4" s="11">
        <f>IF(O4="△",1,"")</f>
      </c>
    </row>
    <row r="5" spans="1:39" ht="30" customHeight="1">
      <c r="A5" s="33" t="str">
        <f>'参照'!B6</f>
        <v>四條畷</v>
      </c>
      <c r="B5" s="127">
        <v>19</v>
      </c>
      <c r="C5" s="128" t="str">
        <f>IF(B5&gt;D5,"○",IF(B5&lt;D5,"×",IF(B5=D5,"△","")))</f>
        <v>×</v>
      </c>
      <c r="D5" s="128">
        <v>46</v>
      </c>
      <c r="E5" s="127">
        <v>15</v>
      </c>
      <c r="F5" s="128" t="str">
        <f>IF(E5&gt;G5,"○",IF(E5&lt;G5,"×",IF(E5=G5,"△","")))</f>
        <v>×</v>
      </c>
      <c r="G5" s="129">
        <v>24</v>
      </c>
      <c r="H5" s="127">
        <v>18</v>
      </c>
      <c r="I5" s="128" t="str">
        <f>IF(H5&gt;J5,"○",IF(H5&lt;J5,"×",IF(H5=J5,"△","")))</f>
        <v>×</v>
      </c>
      <c r="J5" s="128">
        <v>46</v>
      </c>
      <c r="K5" s="427"/>
      <c r="L5" s="428"/>
      <c r="M5" s="428"/>
      <c r="N5" s="127">
        <v>34</v>
      </c>
      <c r="O5" s="128" t="str">
        <f>IF(N5&gt;P5,"○",IF(N5&lt;P5,"×",IF(N5=P5,"△","")))</f>
        <v>○</v>
      </c>
      <c r="P5" s="130">
        <v>11</v>
      </c>
      <c r="Q5" s="38">
        <f>SUM(W5:AA5)</f>
        <v>1</v>
      </c>
      <c r="R5" s="39">
        <f>SUM(AC5:AG5)</f>
        <v>3</v>
      </c>
      <c r="S5" s="173">
        <f>RANK(Q5,$Q$2:$Q$6,0)</f>
        <v>4</v>
      </c>
      <c r="W5" s="11">
        <f>IF(C5="○",1,"")</f>
      </c>
      <c r="X5" s="11">
        <f>IF(F5="○",1,"")</f>
      </c>
      <c r="Y5" s="11">
        <f>IF(I5="○",1,"")</f>
      </c>
      <c r="Z5" s="11">
        <f>IF(L5="○",1,"")</f>
      </c>
      <c r="AA5" s="11">
        <f>IF(O5="○",1,"")</f>
        <v>1</v>
      </c>
      <c r="AC5" s="11">
        <f>IF(C5="×",1,"")</f>
        <v>1</v>
      </c>
      <c r="AD5" s="11">
        <f>IF(F5="×",1,"")</f>
        <v>1</v>
      </c>
      <c r="AE5" s="11">
        <f>IF(I5="×",1,"")</f>
        <v>1</v>
      </c>
      <c r="AF5" s="11">
        <f>IF(L5="×",1,"")</f>
      </c>
      <c r="AG5" s="11">
        <f>IF(O5="×",1,"")</f>
      </c>
      <c r="AI5" s="11">
        <f>IF(C5="△",1,"")</f>
      </c>
      <c r="AJ5" s="11">
        <f>IF(F5="△",1,"")</f>
      </c>
      <c r="AK5" s="11">
        <f>IF(I5="△",1,"")</f>
      </c>
      <c r="AL5" s="11">
        <f>IF(L5="△",1,"")</f>
      </c>
      <c r="AM5" s="11">
        <f>IF(O5="△",1,"")</f>
      </c>
    </row>
    <row r="6" spans="1:39" ht="30" customHeight="1" thickBot="1">
      <c r="A6" s="34" t="str">
        <f>'参照'!B7</f>
        <v>旭</v>
      </c>
      <c r="B6" s="138">
        <v>9</v>
      </c>
      <c r="C6" s="139" t="str">
        <f>IF(B6&gt;D6,"○",IF(B6&lt;D6,"×",IF(B6=D6,"△","")))</f>
        <v>×</v>
      </c>
      <c r="D6" s="139">
        <v>48</v>
      </c>
      <c r="E6" s="138">
        <v>13</v>
      </c>
      <c r="F6" s="139" t="str">
        <f>IF(E6&gt;G6,"○",IF(E6&lt;G6,"×",IF(E6=G6,"△","")))</f>
        <v>×</v>
      </c>
      <c r="G6" s="140">
        <v>33</v>
      </c>
      <c r="H6" s="138">
        <v>6</v>
      </c>
      <c r="I6" s="139" t="str">
        <f>IF(H6&gt;J6,"○",IF(H6&lt;J6,"×",IF(H6=J6,"△","")))</f>
        <v>×</v>
      </c>
      <c r="J6" s="139">
        <v>60</v>
      </c>
      <c r="K6" s="138">
        <v>11</v>
      </c>
      <c r="L6" s="139" t="str">
        <f>IF(K6&gt;M6,"○",IF(K6&lt;M6,"×",IF(K6=M6,"△","")))</f>
        <v>×</v>
      </c>
      <c r="M6" s="140">
        <v>34</v>
      </c>
      <c r="N6" s="422"/>
      <c r="O6" s="423"/>
      <c r="P6" s="424"/>
      <c r="Q6" s="38">
        <f>SUM(W6:AA6)</f>
        <v>0</v>
      </c>
      <c r="R6" s="39">
        <f>SUM(AC6:AG6)</f>
        <v>4</v>
      </c>
      <c r="S6" s="173">
        <f>RANK(Q6,$Q$2:$Q$6,0)</f>
        <v>5</v>
      </c>
      <c r="W6" s="11">
        <f>IF(C6="○",1,"")</f>
      </c>
      <c r="X6" s="11">
        <f>IF(F6="○",1,"")</f>
      </c>
      <c r="Y6" s="11">
        <f>IF(I6="○",1,"")</f>
      </c>
      <c r="Z6" s="11">
        <f>IF(L6="○",1,"")</f>
      </c>
      <c r="AA6" s="11">
        <f>IF(O6="○",1,"")</f>
      </c>
      <c r="AC6" s="11">
        <f>IF(C6="×",1,"")</f>
        <v>1</v>
      </c>
      <c r="AD6" s="11">
        <f>IF(F6="×",1,"")</f>
        <v>1</v>
      </c>
      <c r="AE6" s="11">
        <f>IF(I6="×",1,"")</f>
        <v>1</v>
      </c>
      <c r="AF6" s="11">
        <f>IF(L6="×",1,"")</f>
        <v>1</v>
      </c>
      <c r="AG6" s="11">
        <f>IF(O6="×",1,"")</f>
      </c>
      <c r="AI6" s="11">
        <f>IF(C6="△",1,"")</f>
      </c>
      <c r="AJ6" s="11">
        <f>IF(F6="△",1,"")</f>
      </c>
      <c r="AK6" s="11">
        <f>IF(I6="△",1,"")</f>
      </c>
      <c r="AL6" s="11">
        <f>IF(L6="△",1,"")</f>
      </c>
      <c r="AM6" s="11">
        <f>IF(O6="△",1,"")</f>
      </c>
    </row>
    <row r="7" spans="1:24" ht="13.5" customHeight="1">
      <c r="A7" s="24"/>
      <c r="B7" s="24"/>
      <c r="C7" s="24"/>
      <c r="D7" s="24"/>
      <c r="E7" s="24"/>
      <c r="F7" s="24"/>
      <c r="G7" s="24"/>
      <c r="H7" s="24"/>
      <c r="I7" s="24"/>
      <c r="J7" s="24"/>
      <c r="K7" s="24"/>
      <c r="L7" s="24"/>
      <c r="M7" s="24"/>
      <c r="N7" s="24"/>
      <c r="O7" s="24"/>
      <c r="P7" s="24"/>
      <c r="Q7" s="438"/>
      <c r="R7" s="438"/>
      <c r="S7" s="438"/>
      <c r="T7" s="439"/>
      <c r="U7" s="439"/>
      <c r="V7" s="439"/>
      <c r="W7" s="10"/>
      <c r="X7" s="10"/>
    </row>
    <row r="8" ht="14.25" thickBot="1">
      <c r="V8" s="10"/>
    </row>
    <row r="9" spans="1:39" ht="30" customHeight="1">
      <c r="A9" s="29" t="s">
        <v>193</v>
      </c>
      <c r="B9" s="429" t="str">
        <f>A10</f>
        <v>長尾</v>
      </c>
      <c r="C9" s="418"/>
      <c r="D9" s="437"/>
      <c r="E9" s="418" t="str">
        <f>A11</f>
        <v>牧野</v>
      </c>
      <c r="F9" s="418"/>
      <c r="G9" s="418"/>
      <c r="H9" s="429" t="str">
        <f>A12</f>
        <v>皐が丘</v>
      </c>
      <c r="I9" s="418"/>
      <c r="J9" s="437"/>
      <c r="K9" s="418" t="str">
        <f>A13</f>
        <v>緑風冠</v>
      </c>
      <c r="L9" s="418"/>
      <c r="M9" s="418"/>
      <c r="N9" s="429" t="str">
        <f>A14</f>
        <v>大手前</v>
      </c>
      <c r="O9" s="418"/>
      <c r="P9" s="419"/>
      <c r="Q9" s="35" t="s">
        <v>29</v>
      </c>
      <c r="R9" s="36" t="s">
        <v>30</v>
      </c>
      <c r="S9" s="37" t="s">
        <v>31</v>
      </c>
      <c r="U9" s="11"/>
      <c r="W9" s="11">
        <v>1</v>
      </c>
      <c r="X9" s="11">
        <v>2</v>
      </c>
      <c r="Y9" s="11">
        <v>3</v>
      </c>
      <c r="Z9" s="11">
        <v>4</v>
      </c>
      <c r="AA9" s="11">
        <v>5</v>
      </c>
      <c r="AC9" s="11">
        <v>1</v>
      </c>
      <c r="AD9" s="11">
        <v>2</v>
      </c>
      <c r="AE9" s="11">
        <v>3</v>
      </c>
      <c r="AF9" s="11">
        <v>4</v>
      </c>
      <c r="AG9" s="11">
        <v>5</v>
      </c>
      <c r="AI9" s="11">
        <v>1</v>
      </c>
      <c r="AJ9" s="11">
        <v>2</v>
      </c>
      <c r="AK9" s="11">
        <v>3</v>
      </c>
      <c r="AL9" s="11">
        <v>4</v>
      </c>
      <c r="AM9" s="11">
        <v>5</v>
      </c>
    </row>
    <row r="10" spans="1:39" ht="30" customHeight="1">
      <c r="A10" s="33" t="str">
        <f>'参照'!B8</f>
        <v>長尾</v>
      </c>
      <c r="B10" s="427"/>
      <c r="C10" s="428"/>
      <c r="D10" s="430"/>
      <c r="E10" s="128">
        <v>36</v>
      </c>
      <c r="F10" s="128" t="str">
        <f>IF(E10&gt;G10,"○",IF(E10&lt;G10,"×",IF(E10=G10,"△","")))</f>
        <v>○</v>
      </c>
      <c r="G10" s="128">
        <v>14</v>
      </c>
      <c r="H10" s="127">
        <v>65</v>
      </c>
      <c r="I10" s="128" t="str">
        <f>IF(H10&gt;J10,"○",IF(H10&lt;J10,"×",IF(H10=J10,"△","")))</f>
        <v>○</v>
      </c>
      <c r="J10" s="129">
        <v>11</v>
      </c>
      <c r="K10" s="128">
        <v>54</v>
      </c>
      <c r="L10" s="128" t="str">
        <f>IF(K10&gt;M10,"○",IF(K10&lt;M10,"×",IF(K10=M10,"△","")))</f>
        <v>○</v>
      </c>
      <c r="M10" s="128">
        <v>4</v>
      </c>
      <c r="N10" s="127">
        <v>64</v>
      </c>
      <c r="O10" s="128" t="str">
        <f>IF(N10&gt;P10,"○",IF(N10&lt;P10,"×",IF(N10=P10,"△","")))</f>
        <v>○</v>
      </c>
      <c r="P10" s="130">
        <v>21</v>
      </c>
      <c r="Q10" s="38">
        <f>SUM(W10:AA10)</f>
        <v>4</v>
      </c>
      <c r="R10" s="39">
        <f>SUM(AC10:AG10)</f>
        <v>0</v>
      </c>
      <c r="S10" s="40">
        <f>RANK(Q10,$Q$10:$Q$14,0)</f>
        <v>1</v>
      </c>
      <c r="U10" s="11"/>
      <c r="W10" s="11">
        <f>IF(C10="○",1,"")</f>
      </c>
      <c r="X10" s="11">
        <f>IF(F10="○",1,"")</f>
        <v>1</v>
      </c>
      <c r="Y10" s="11">
        <f>IF(I10="○",1,"")</f>
        <v>1</v>
      </c>
      <c r="Z10" s="11">
        <f>IF(L10="○",1,"")</f>
        <v>1</v>
      </c>
      <c r="AA10" s="11">
        <f>IF(O10="○",1,"")</f>
        <v>1</v>
      </c>
      <c r="AC10" s="11">
        <f>IF(C10="×",1,"")</f>
      </c>
      <c r="AD10" s="11">
        <f>IF(F10="×",1,"")</f>
      </c>
      <c r="AE10" s="11">
        <f>IF(I10="×",1,"")</f>
      </c>
      <c r="AF10" s="11">
        <f>IF(L10="×",1,"")</f>
      </c>
      <c r="AG10" s="11">
        <f>IF(O10="×",1,"")</f>
      </c>
      <c r="AI10" s="11">
        <f>IF(C10="△",1,"")</f>
      </c>
      <c r="AJ10" s="11">
        <f>IF(F10="△",1,"")</f>
      </c>
      <c r="AK10" s="11">
        <f>IF(I10="△",1,"")</f>
      </c>
      <c r="AL10" s="11">
        <f>IF(L10="△",1,"")</f>
      </c>
      <c r="AM10" s="11">
        <f>IF(O10="△",1,"")</f>
      </c>
    </row>
    <row r="11" spans="1:39" ht="30" customHeight="1">
      <c r="A11" s="33" t="str">
        <f>'参照'!B9</f>
        <v>牧野</v>
      </c>
      <c r="B11" s="127">
        <v>14</v>
      </c>
      <c r="C11" s="128" t="str">
        <f>IF(B11&gt;D11,"○",IF(B11&lt;D11,"×",IF(B11=D11,"△","")))</f>
        <v>×</v>
      </c>
      <c r="D11" s="129">
        <v>36</v>
      </c>
      <c r="E11" s="428"/>
      <c r="F11" s="428"/>
      <c r="G11" s="428"/>
      <c r="H11" s="127">
        <v>32</v>
      </c>
      <c r="I11" s="128" t="str">
        <f>IF(H11&gt;J11,"○",IF(H11&lt;J11,"×",IF(H11=J11,"△","")))</f>
        <v>○</v>
      </c>
      <c r="J11" s="129">
        <v>19</v>
      </c>
      <c r="K11" s="128">
        <v>37</v>
      </c>
      <c r="L11" s="128" t="str">
        <f>IF(K11&gt;M11,"○",IF(K11&lt;M11,"×",IF(K11=M11,"△","")))</f>
        <v>○</v>
      </c>
      <c r="M11" s="128">
        <v>28</v>
      </c>
      <c r="N11" s="127">
        <v>44</v>
      </c>
      <c r="O11" s="128" t="str">
        <f>IF(N11&gt;P11,"○",IF(N11&lt;P11,"×",IF(N11=P11,"△","")))</f>
        <v>○</v>
      </c>
      <c r="P11" s="130">
        <v>16</v>
      </c>
      <c r="Q11" s="38">
        <f>SUM(W11:AA11)</f>
        <v>3</v>
      </c>
      <c r="R11" s="39">
        <f>SUM(AC11:AG11)</f>
        <v>1</v>
      </c>
      <c r="S11" s="40">
        <f>RANK(Q11,$Q$10:$Q$14,0)</f>
        <v>2</v>
      </c>
      <c r="U11" s="11"/>
      <c r="W11" s="11">
        <f>IF(C11="○",1,"")</f>
      </c>
      <c r="X11" s="11">
        <f>IF(F11="○",1,"")</f>
      </c>
      <c r="Y11" s="11">
        <f>IF(I11="○",1,"")</f>
        <v>1</v>
      </c>
      <c r="Z11" s="11">
        <f>IF(L11="○",1,"")</f>
        <v>1</v>
      </c>
      <c r="AA11" s="11">
        <f>IF(O11="○",1,"")</f>
        <v>1</v>
      </c>
      <c r="AC11" s="11">
        <f>IF(C11="×",1,"")</f>
        <v>1</v>
      </c>
      <c r="AD11" s="11">
        <f>IF(F11="×",1,"")</f>
      </c>
      <c r="AE11" s="11">
        <f>IF(I11="×",1,"")</f>
      </c>
      <c r="AF11" s="11">
        <f>IF(L11="×",1,"")</f>
      </c>
      <c r="AG11" s="11">
        <f>IF(O11="×",1,"")</f>
      </c>
      <c r="AI11" s="11">
        <f>IF(C11="△",1,"")</f>
      </c>
      <c r="AJ11" s="11">
        <f>IF(F11="△",1,"")</f>
      </c>
      <c r="AK11" s="11">
        <f>IF(I11="△",1,"")</f>
      </c>
      <c r="AL11" s="11">
        <f>IF(L11="△",1,"")</f>
      </c>
      <c r="AM11" s="11">
        <f>IF(O11="△",1,"")</f>
      </c>
    </row>
    <row r="12" spans="1:39" ht="30" customHeight="1">
      <c r="A12" s="33" t="str">
        <f>'参照'!B10</f>
        <v>皐が丘</v>
      </c>
      <c r="B12" s="127">
        <v>11</v>
      </c>
      <c r="C12" s="128" t="str">
        <f>IF(B12&gt;D12,"○",IF(B12&lt;D12,"×",IF(B12=D12,"△","")))</f>
        <v>×</v>
      </c>
      <c r="D12" s="129">
        <v>65</v>
      </c>
      <c r="E12" s="128">
        <v>19</v>
      </c>
      <c r="F12" s="128" t="str">
        <f>IF(E12&gt;G12,"○",IF(E12&lt;G12,"×",IF(E12=G12,"△","")))</f>
        <v>×</v>
      </c>
      <c r="G12" s="128">
        <v>32</v>
      </c>
      <c r="H12" s="427"/>
      <c r="I12" s="428"/>
      <c r="J12" s="430"/>
      <c r="K12" s="128">
        <v>36</v>
      </c>
      <c r="L12" s="128" t="str">
        <f>IF(K12&gt;M12,"○",IF(K12&lt;M12,"×",IF(K12=M12,"△","")))</f>
        <v>○</v>
      </c>
      <c r="M12" s="128">
        <v>15</v>
      </c>
      <c r="N12" s="127">
        <v>34</v>
      </c>
      <c r="O12" s="128" t="str">
        <f>IF(N12&gt;P12,"○",IF(N12&lt;P12,"×",IF(N12=P12,"△","")))</f>
        <v>○</v>
      </c>
      <c r="P12" s="130">
        <v>22</v>
      </c>
      <c r="Q12" s="38">
        <f>SUM(W12:AA12)</f>
        <v>2</v>
      </c>
      <c r="R12" s="39">
        <f>SUM(AC12:AG12)</f>
        <v>2</v>
      </c>
      <c r="S12" s="40">
        <f>RANK(Q12,$Q$10:$Q$14,0)</f>
        <v>3</v>
      </c>
      <c r="U12" s="11"/>
      <c r="W12" s="11">
        <f>IF(C12="○",1,"")</f>
      </c>
      <c r="X12" s="11">
        <f>IF(F12="○",1,"")</f>
      </c>
      <c r="Y12" s="11">
        <f>IF(I12="○",1,"")</f>
      </c>
      <c r="Z12" s="11">
        <f>IF(L12="○",1,"")</f>
        <v>1</v>
      </c>
      <c r="AA12" s="11">
        <f>IF(O12="○",1,"")</f>
        <v>1</v>
      </c>
      <c r="AC12" s="11">
        <f>IF(C12="×",1,"")</f>
        <v>1</v>
      </c>
      <c r="AD12" s="11">
        <f>IF(F12="×",1,"")</f>
        <v>1</v>
      </c>
      <c r="AE12" s="11">
        <f>IF(I12="×",1,"")</f>
      </c>
      <c r="AF12" s="11">
        <f>IF(L12="×",1,"")</f>
      </c>
      <c r="AG12" s="11">
        <f>IF(O12="×",1,"")</f>
      </c>
      <c r="AI12" s="11">
        <f>IF(C12="△",1,"")</f>
      </c>
      <c r="AJ12" s="11">
        <f>IF(F12="△",1,"")</f>
      </c>
      <c r="AK12" s="11">
        <f>IF(I12="△",1,"")</f>
      </c>
      <c r="AL12" s="11">
        <f>IF(L12="△",1,"")</f>
      </c>
      <c r="AM12" s="11">
        <f>IF(O12="△",1,"")</f>
      </c>
    </row>
    <row r="13" spans="1:39" ht="30" customHeight="1">
      <c r="A13" s="33" t="str">
        <f>'参照'!B11</f>
        <v>緑風冠</v>
      </c>
      <c r="B13" s="127">
        <v>4</v>
      </c>
      <c r="C13" s="128" t="str">
        <f>IF(B13&gt;D13,"○",IF(B13&lt;D13,"×",IF(B13=D13,"△","")))</f>
        <v>×</v>
      </c>
      <c r="D13" s="129">
        <v>54</v>
      </c>
      <c r="E13" s="128">
        <v>28</v>
      </c>
      <c r="F13" s="128" t="str">
        <f>IF(E13&gt;G13,"○",IF(E13&lt;G13,"×",IF(E13=G13,"△","")))</f>
        <v>×</v>
      </c>
      <c r="G13" s="128">
        <v>37</v>
      </c>
      <c r="H13" s="127">
        <v>15</v>
      </c>
      <c r="I13" s="128" t="str">
        <f>IF(H13&gt;J13,"○",IF(H13&lt;J13,"×",IF(H13=J13,"△","")))</f>
        <v>×</v>
      </c>
      <c r="J13" s="129">
        <v>36</v>
      </c>
      <c r="K13" s="428"/>
      <c r="L13" s="428"/>
      <c r="M13" s="428"/>
      <c r="N13" s="127">
        <v>28</v>
      </c>
      <c r="O13" s="128" t="str">
        <f>IF(N13&gt;P13,"○",IF(N13&lt;P13,"×",IF(N13=P13,"△","")))</f>
        <v>○</v>
      </c>
      <c r="P13" s="130">
        <v>19</v>
      </c>
      <c r="Q13" s="38">
        <f>SUM(W13:AA13)</f>
        <v>1</v>
      </c>
      <c r="R13" s="39">
        <f>SUM(AC13:AG13)</f>
        <v>3</v>
      </c>
      <c r="S13" s="40">
        <f>RANK(Q13,$Q$10:$Q$14,0)</f>
        <v>4</v>
      </c>
      <c r="U13" s="11"/>
      <c r="W13" s="11">
        <f>IF(C13="○",1,"")</f>
      </c>
      <c r="X13" s="11">
        <f>IF(F13="○",1,"")</f>
      </c>
      <c r="Y13" s="11">
        <f>IF(I13="○",1,"")</f>
      </c>
      <c r="Z13" s="11">
        <f>IF(L13="○",1,"")</f>
      </c>
      <c r="AA13" s="11">
        <f>IF(O13="○",1,"")</f>
        <v>1</v>
      </c>
      <c r="AC13" s="11">
        <f>IF(C13="×",1,"")</f>
        <v>1</v>
      </c>
      <c r="AD13" s="11">
        <f>IF(F13="×",1,"")</f>
        <v>1</v>
      </c>
      <c r="AE13" s="11">
        <f>IF(I13="×",1,"")</f>
        <v>1</v>
      </c>
      <c r="AF13" s="11">
        <f>IF(L13="×",1,"")</f>
      </c>
      <c r="AG13" s="11">
        <f>IF(O13="×",1,"")</f>
      </c>
      <c r="AI13" s="11">
        <f>IF(C13="△",1,"")</f>
      </c>
      <c r="AJ13" s="11">
        <f>IF(F13="△",1,"")</f>
      </c>
      <c r="AK13" s="11">
        <f>IF(I13="△",1,"")</f>
      </c>
      <c r="AL13" s="11">
        <f>IF(L13="△",1,"")</f>
      </c>
      <c r="AM13" s="11">
        <f>IF(O13="△",1,"")</f>
      </c>
    </row>
    <row r="14" spans="1:39" ht="30" customHeight="1" thickBot="1">
      <c r="A14" s="34" t="str">
        <f>'参照'!B12</f>
        <v>大手前</v>
      </c>
      <c r="B14" s="138">
        <v>21</v>
      </c>
      <c r="C14" s="139" t="str">
        <f>IF(B14&gt;D14,"○",IF(B14&lt;D14,"×",IF(B14=D14,"△","")))</f>
        <v>×</v>
      </c>
      <c r="D14" s="140">
        <v>64</v>
      </c>
      <c r="E14" s="139">
        <v>16</v>
      </c>
      <c r="F14" s="139" t="str">
        <f>IF(E14&gt;G14,"○",IF(E14&lt;G14,"×",IF(E14=G14,"△","")))</f>
        <v>×</v>
      </c>
      <c r="G14" s="139">
        <v>44</v>
      </c>
      <c r="H14" s="138">
        <v>22</v>
      </c>
      <c r="I14" s="139" t="str">
        <f>IF(H14&gt;J14,"○",IF(H14&lt;J14,"×",IF(H14=J14,"△","")))</f>
        <v>×</v>
      </c>
      <c r="J14" s="140">
        <v>34</v>
      </c>
      <c r="K14" s="139">
        <v>19</v>
      </c>
      <c r="L14" s="139" t="str">
        <f>IF(K14&gt;M14,"○",IF(K14&lt;M14,"×",IF(K14=M14,"△","")))</f>
        <v>×</v>
      </c>
      <c r="M14" s="139">
        <v>28</v>
      </c>
      <c r="N14" s="422"/>
      <c r="O14" s="423"/>
      <c r="P14" s="424"/>
      <c r="Q14" s="41">
        <f>SUM(W14:AA14)</f>
        <v>0</v>
      </c>
      <c r="R14" s="42">
        <f>SUM(AC14:AG14)</f>
        <v>4</v>
      </c>
      <c r="S14" s="43">
        <f>RANK(Q14,$Q$10:$Q$14,0)</f>
        <v>5</v>
      </c>
      <c r="U14" s="11"/>
      <c r="W14" s="11">
        <f>IF(C14="○",1,"")</f>
      </c>
      <c r="X14" s="11">
        <f>IF(F14="○",1,"")</f>
      </c>
      <c r="Y14" s="11">
        <f>IF(I14="○",1,"")</f>
      </c>
      <c r="Z14" s="11">
        <f>IF(L14="○",1,"")</f>
      </c>
      <c r="AA14" s="11">
        <f>IF(O14="○",1,"")</f>
      </c>
      <c r="AC14" s="11">
        <f>IF(C14="×",1,"")</f>
        <v>1</v>
      </c>
      <c r="AD14" s="11">
        <f>IF(F14="×",1,"")</f>
        <v>1</v>
      </c>
      <c r="AE14" s="11">
        <f>IF(I14="×",1,"")</f>
        <v>1</v>
      </c>
      <c r="AF14" s="11">
        <f>IF(L14="×",1,"")</f>
        <v>1</v>
      </c>
      <c r="AG14" s="11">
        <f>IF(O14="×",1,"")</f>
      </c>
      <c r="AI14" s="11">
        <f>IF(C14="△",1,"")</f>
      </c>
      <c r="AJ14" s="11">
        <f>IF(F14="△",1,"")</f>
      </c>
      <c r="AK14" s="11">
        <f>IF(I14="△",1,"")</f>
      </c>
      <c r="AL14" s="11">
        <f>IF(L14="△",1,"")</f>
      </c>
      <c r="AM14" s="11">
        <f>IF(O14="△",1,"")</f>
      </c>
    </row>
    <row r="15" ht="13.5">
      <c r="U15" s="11"/>
    </row>
    <row r="16" ht="14.25" thickBot="1">
      <c r="U16" s="11"/>
    </row>
    <row r="17" spans="1:40" ht="30" customHeight="1">
      <c r="A17" s="29" t="s">
        <v>414</v>
      </c>
      <c r="B17" s="429" t="str">
        <f>A18</f>
        <v>門真西</v>
      </c>
      <c r="C17" s="418"/>
      <c r="D17" s="418"/>
      <c r="E17" s="429" t="str">
        <f>A19</f>
        <v>寝屋川</v>
      </c>
      <c r="F17" s="418"/>
      <c r="G17" s="437"/>
      <c r="H17" s="429" t="str">
        <f>A20</f>
        <v>港</v>
      </c>
      <c r="I17" s="418"/>
      <c r="J17" s="418"/>
      <c r="K17" s="429" t="str">
        <f>A21</f>
        <v>守口東</v>
      </c>
      <c r="L17" s="418"/>
      <c r="M17" s="418"/>
      <c r="N17" s="429" t="str">
        <f>A22</f>
        <v>西寝屋川</v>
      </c>
      <c r="O17" s="418"/>
      <c r="P17" s="437"/>
      <c r="Q17" s="418" t="str">
        <f>A23</f>
        <v>泉尾</v>
      </c>
      <c r="R17" s="418"/>
      <c r="S17" s="419"/>
      <c r="T17" s="35" t="s">
        <v>29</v>
      </c>
      <c r="U17" s="36" t="s">
        <v>30</v>
      </c>
      <c r="V17" s="37" t="s">
        <v>31</v>
      </c>
      <c r="W17" s="11">
        <v>1</v>
      </c>
      <c r="X17" s="11">
        <v>2</v>
      </c>
      <c r="Y17" s="11">
        <v>3</v>
      </c>
      <c r="Z17" s="11">
        <v>4</v>
      </c>
      <c r="AA17" s="11">
        <v>5</v>
      </c>
      <c r="AB17" s="11">
        <v>6</v>
      </c>
      <c r="AC17" s="11">
        <v>1</v>
      </c>
      <c r="AD17" s="11">
        <v>2</v>
      </c>
      <c r="AE17" s="11">
        <v>3</v>
      </c>
      <c r="AF17" s="11">
        <v>4</v>
      </c>
      <c r="AG17" s="11">
        <v>5</v>
      </c>
      <c r="AH17" s="11">
        <v>6</v>
      </c>
      <c r="AI17" s="11">
        <v>1</v>
      </c>
      <c r="AJ17" s="11">
        <v>2</v>
      </c>
      <c r="AK17" s="11">
        <v>3</v>
      </c>
      <c r="AL17" s="11">
        <v>4</v>
      </c>
      <c r="AM17" s="11">
        <v>5</v>
      </c>
      <c r="AN17" s="21">
        <v>6</v>
      </c>
    </row>
    <row r="18" spans="1:40" ht="30" customHeight="1">
      <c r="A18" s="33" t="str">
        <f>'参照'!B13</f>
        <v>門真西</v>
      </c>
      <c r="B18" s="427"/>
      <c r="C18" s="428"/>
      <c r="D18" s="428"/>
      <c r="E18" s="127">
        <v>14</v>
      </c>
      <c r="F18" s="128" t="str">
        <f>IF(E18&gt;G18,"○",IF(E18&lt;G18,"×",IF(E18=G18,"△","")))</f>
        <v>×</v>
      </c>
      <c r="G18" s="129">
        <v>22</v>
      </c>
      <c r="H18" s="127">
        <v>27</v>
      </c>
      <c r="I18" s="128" t="str">
        <f>IF(H18&gt;J18,"○",IF(H18&lt;J18,"×",IF(H18=J18,"△","")))</f>
        <v>×</v>
      </c>
      <c r="J18" s="128">
        <v>33</v>
      </c>
      <c r="K18" s="127">
        <v>36</v>
      </c>
      <c r="L18" s="128" t="str">
        <f>IF(K18&gt;M18,"○",IF(K18&lt;M18,"×",IF(K18=M18,"△","")))</f>
        <v>○</v>
      </c>
      <c r="M18" s="128">
        <v>19</v>
      </c>
      <c r="N18" s="127">
        <v>34</v>
      </c>
      <c r="O18" s="128" t="str">
        <f>IF(N18&gt;P18,"○",IF(N18&lt;P18,"×",IF(N18=P18,"△","")))</f>
        <v>○</v>
      </c>
      <c r="P18" s="129">
        <v>16</v>
      </c>
      <c r="Q18" s="128">
        <v>26</v>
      </c>
      <c r="R18" s="128" t="str">
        <f>IF(Q18&gt;S18,"○",IF(Q18&lt;S18,"×",IF(Q18=S18,"△","")))</f>
        <v>○</v>
      </c>
      <c r="S18" s="130">
        <v>17</v>
      </c>
      <c r="T18" s="38">
        <f aca="true" t="shared" si="0" ref="T18:T23">SUM(W18:AB18)</f>
        <v>3</v>
      </c>
      <c r="U18" s="39">
        <f aca="true" t="shared" si="1" ref="U18:U23">SUM(AC18:AH18)</f>
        <v>2</v>
      </c>
      <c r="V18" s="173">
        <f>RANK(T18,$T$27:$T$32,0)</f>
        <v>3</v>
      </c>
      <c r="W18" s="11">
        <f aca="true" t="shared" si="2" ref="W18:W23">IF(C18="○",1,"")</f>
      </c>
      <c r="X18" s="11">
        <f aca="true" t="shared" si="3" ref="X18:X23">IF(F18="○",1,"")</f>
      </c>
      <c r="Y18" s="11">
        <f aca="true" t="shared" si="4" ref="Y18:Y23">IF(I18="○",1,"")</f>
      </c>
      <c r="Z18" s="11">
        <f aca="true" t="shared" si="5" ref="Z18:Z23">IF(L18="○",1,"")</f>
        <v>1</v>
      </c>
      <c r="AA18" s="11">
        <f aca="true" t="shared" si="6" ref="AA18:AA23">IF(O18="○",1,"")</f>
        <v>1</v>
      </c>
      <c r="AB18" s="11">
        <f aca="true" t="shared" si="7" ref="AB18:AB23">IF(R18="○",1,"")</f>
        <v>1</v>
      </c>
      <c r="AC18" s="11">
        <f aca="true" t="shared" si="8" ref="AC18:AC23">IF(C18="×",1,"")</f>
      </c>
      <c r="AD18" s="11">
        <f aca="true" t="shared" si="9" ref="AD18:AD23">IF(F18="×",1,"")</f>
        <v>1</v>
      </c>
      <c r="AE18" s="11">
        <f aca="true" t="shared" si="10" ref="AE18:AE23">IF(I18="×",1,"")</f>
        <v>1</v>
      </c>
      <c r="AF18" s="11">
        <f aca="true" t="shared" si="11" ref="AF18:AF23">IF(L18="×",1,"")</f>
      </c>
      <c r="AG18" s="11">
        <f aca="true" t="shared" si="12" ref="AG18:AG23">IF(O18="×",1,"")</f>
      </c>
      <c r="AH18" s="11">
        <f aca="true" t="shared" si="13" ref="AH18:AH23">IF(R18="×",1,"")</f>
      </c>
      <c r="AI18" s="11">
        <f aca="true" t="shared" si="14" ref="AI18:AI23">IF(C18="△",1,"")</f>
      </c>
      <c r="AJ18" s="11">
        <f aca="true" t="shared" si="15" ref="AJ18:AJ23">IF(F18="△",1,"")</f>
      </c>
      <c r="AK18" s="11">
        <f aca="true" t="shared" si="16" ref="AK18:AK23">IF(I18="△",1,"")</f>
      </c>
      <c r="AL18" s="11">
        <f aca="true" t="shared" si="17" ref="AL18:AL23">IF(L18="△",1,"")</f>
      </c>
      <c r="AM18" s="11">
        <f aca="true" t="shared" si="18" ref="AM18:AM23">IF(O18="△",1,"")</f>
      </c>
      <c r="AN18" s="11">
        <f aca="true" t="shared" si="19" ref="AN18:AN23">IF(R18="△",1,"")</f>
      </c>
    </row>
    <row r="19" spans="1:40" ht="30" customHeight="1">
      <c r="A19" s="33" t="str">
        <f>'参照'!B14</f>
        <v>寝屋川</v>
      </c>
      <c r="B19" s="127">
        <v>22</v>
      </c>
      <c r="C19" s="128" t="str">
        <f>IF(B19&gt;D19,"○",IF(B19&lt;D19,"×",IF(B19=D19,"△","")))</f>
        <v>○</v>
      </c>
      <c r="D19" s="128">
        <v>14</v>
      </c>
      <c r="E19" s="427"/>
      <c r="F19" s="428"/>
      <c r="G19" s="430"/>
      <c r="H19" s="127">
        <v>30</v>
      </c>
      <c r="I19" s="128" t="str">
        <f>IF(H19&gt;J19,"○",IF(H19&lt;J19,"×",IF(H19=J19,"△","")))</f>
        <v>○</v>
      </c>
      <c r="J19" s="128">
        <v>6</v>
      </c>
      <c r="K19" s="127">
        <v>33</v>
      </c>
      <c r="L19" s="128" t="str">
        <f>IF(K19&gt;M19,"○",IF(K19&lt;M19,"×",IF(K19=M19,"△","")))</f>
        <v>○</v>
      </c>
      <c r="M19" s="128">
        <v>20</v>
      </c>
      <c r="N19" s="127">
        <v>33</v>
      </c>
      <c r="O19" s="128" t="str">
        <f>IF(N19&gt;P19,"○",IF(N19&lt;P19,"×",IF(N19=P19,"△","")))</f>
        <v>○</v>
      </c>
      <c r="P19" s="129">
        <v>20</v>
      </c>
      <c r="Q19" s="128">
        <v>39</v>
      </c>
      <c r="R19" s="128" t="str">
        <f>IF(Q19&gt;S19,"○",IF(Q19&lt;S19,"×",IF(Q19=S19,"△","")))</f>
        <v>○</v>
      </c>
      <c r="S19" s="130">
        <v>9</v>
      </c>
      <c r="T19" s="38">
        <f t="shared" si="0"/>
        <v>5</v>
      </c>
      <c r="U19" s="39">
        <f t="shared" si="1"/>
        <v>0</v>
      </c>
      <c r="V19" s="173">
        <f>RANK(T19,$T$27:$T$32,0)</f>
        <v>1</v>
      </c>
      <c r="W19" s="11">
        <f t="shared" si="2"/>
        <v>1</v>
      </c>
      <c r="X19" s="11">
        <f t="shared" si="3"/>
      </c>
      <c r="Y19" s="11">
        <f t="shared" si="4"/>
        <v>1</v>
      </c>
      <c r="Z19" s="11">
        <f t="shared" si="5"/>
        <v>1</v>
      </c>
      <c r="AA19" s="11">
        <f t="shared" si="6"/>
        <v>1</v>
      </c>
      <c r="AB19" s="11">
        <f t="shared" si="7"/>
        <v>1</v>
      </c>
      <c r="AC19" s="11">
        <f t="shared" si="8"/>
      </c>
      <c r="AD19" s="11">
        <f t="shared" si="9"/>
      </c>
      <c r="AE19" s="11">
        <f t="shared" si="10"/>
      </c>
      <c r="AF19" s="11">
        <f t="shared" si="11"/>
      </c>
      <c r="AG19" s="11">
        <f t="shared" si="12"/>
      </c>
      <c r="AH19" s="11">
        <f t="shared" si="13"/>
      </c>
      <c r="AI19" s="11">
        <f t="shared" si="14"/>
      </c>
      <c r="AJ19" s="11">
        <f t="shared" si="15"/>
      </c>
      <c r="AK19" s="11">
        <f t="shared" si="16"/>
      </c>
      <c r="AL19" s="11">
        <f t="shared" si="17"/>
      </c>
      <c r="AM19" s="11">
        <f t="shared" si="18"/>
      </c>
      <c r="AN19" s="11">
        <f t="shared" si="19"/>
      </c>
    </row>
    <row r="20" spans="1:40" ht="30" customHeight="1">
      <c r="A20" s="33" t="str">
        <f>'参照'!B15</f>
        <v>港</v>
      </c>
      <c r="B20" s="127">
        <v>33</v>
      </c>
      <c r="C20" s="128" t="str">
        <f>IF(B20&gt;D20,"○",IF(B20&lt;D20,"×",IF(B20=D20,"△","")))</f>
        <v>○</v>
      </c>
      <c r="D20" s="128">
        <v>27</v>
      </c>
      <c r="E20" s="127">
        <v>6</v>
      </c>
      <c r="F20" s="128" t="str">
        <f>IF(E20&gt;G20,"○",IF(E20&lt;G20,"×",IF(E20=G20,"△","")))</f>
        <v>×</v>
      </c>
      <c r="G20" s="129">
        <v>30</v>
      </c>
      <c r="H20" s="427"/>
      <c r="I20" s="428"/>
      <c r="J20" s="428"/>
      <c r="K20" s="127">
        <v>42</v>
      </c>
      <c r="L20" s="128" t="str">
        <f>IF(K20&gt;M20,"○",IF(K20&lt;M20,"×",IF(K20=M20,"△","")))</f>
        <v>○</v>
      </c>
      <c r="M20" s="128">
        <v>9</v>
      </c>
      <c r="N20" s="127">
        <v>42</v>
      </c>
      <c r="O20" s="128" t="str">
        <f>IF(N20&gt;P20,"○",IF(N20&lt;P20,"×",IF(N20=P20,"△","")))</f>
        <v>○</v>
      </c>
      <c r="P20" s="129">
        <v>24</v>
      </c>
      <c r="Q20" s="128">
        <v>40</v>
      </c>
      <c r="R20" s="128" t="str">
        <f>IF(Q20&gt;S20,"○",IF(Q20&lt;S20,"×",IF(Q20=S20,"△","")))</f>
        <v>○</v>
      </c>
      <c r="S20" s="130">
        <v>18</v>
      </c>
      <c r="T20" s="38">
        <f t="shared" si="0"/>
        <v>4</v>
      </c>
      <c r="U20" s="39">
        <f t="shared" si="1"/>
        <v>1</v>
      </c>
      <c r="V20" s="173">
        <f>RANK(T20,$T$27:$T$32,0)</f>
        <v>2</v>
      </c>
      <c r="W20" s="11">
        <f t="shared" si="2"/>
        <v>1</v>
      </c>
      <c r="X20" s="11">
        <f t="shared" si="3"/>
      </c>
      <c r="Y20" s="11">
        <f t="shared" si="4"/>
      </c>
      <c r="Z20" s="11">
        <f t="shared" si="5"/>
        <v>1</v>
      </c>
      <c r="AA20" s="11">
        <f t="shared" si="6"/>
        <v>1</v>
      </c>
      <c r="AB20" s="11">
        <f t="shared" si="7"/>
        <v>1</v>
      </c>
      <c r="AC20" s="11">
        <f t="shared" si="8"/>
      </c>
      <c r="AD20" s="11">
        <f t="shared" si="9"/>
        <v>1</v>
      </c>
      <c r="AE20" s="11">
        <f t="shared" si="10"/>
      </c>
      <c r="AF20" s="11">
        <f t="shared" si="11"/>
      </c>
      <c r="AG20" s="11">
        <f t="shared" si="12"/>
      </c>
      <c r="AH20" s="11">
        <f t="shared" si="13"/>
      </c>
      <c r="AI20" s="11">
        <f t="shared" si="14"/>
      </c>
      <c r="AJ20" s="11">
        <f t="shared" si="15"/>
      </c>
      <c r="AK20" s="11">
        <f t="shared" si="16"/>
      </c>
      <c r="AL20" s="11">
        <f t="shared" si="17"/>
      </c>
      <c r="AM20" s="11">
        <f t="shared" si="18"/>
      </c>
      <c r="AN20" s="11">
        <f t="shared" si="19"/>
      </c>
    </row>
    <row r="21" spans="1:40" ht="30" customHeight="1">
      <c r="A21" s="33" t="str">
        <f>'参照'!B16</f>
        <v>守口東</v>
      </c>
      <c r="B21" s="127">
        <v>19</v>
      </c>
      <c r="C21" s="128" t="str">
        <f>IF(B21&gt;D21,"○",IF(B21&lt;D21,"×",IF(B21=D21,"△","")))</f>
        <v>×</v>
      </c>
      <c r="D21" s="128">
        <v>36</v>
      </c>
      <c r="E21" s="127">
        <v>20</v>
      </c>
      <c r="F21" s="128" t="str">
        <f>IF(E21&gt;G21,"○",IF(E21&lt;G21,"×",IF(E21=G21,"△","")))</f>
        <v>×</v>
      </c>
      <c r="G21" s="129">
        <v>33</v>
      </c>
      <c r="H21" s="127">
        <v>9</v>
      </c>
      <c r="I21" s="128" t="str">
        <f>IF(H21&gt;J21,"○",IF(H21&lt;J21,"×",IF(H21=J21,"△","")))</f>
        <v>×</v>
      </c>
      <c r="J21" s="128">
        <v>42</v>
      </c>
      <c r="K21" s="427"/>
      <c r="L21" s="428"/>
      <c r="M21" s="428"/>
      <c r="N21" s="127">
        <v>8</v>
      </c>
      <c r="O21" s="128" t="str">
        <f>IF(N21&gt;P21,"○",IF(N21&lt;P21,"×",IF(N21=P21,"△","")))</f>
        <v>×</v>
      </c>
      <c r="P21" s="129">
        <v>40</v>
      </c>
      <c r="Q21" s="131">
        <v>23</v>
      </c>
      <c r="R21" s="131" t="str">
        <f>IF(Q21&gt;S21,"○",IF(Q21&lt;S21,"×",IF(Q21=S21,"△","")))</f>
        <v>×</v>
      </c>
      <c r="S21" s="132">
        <v>25</v>
      </c>
      <c r="T21" s="38">
        <f t="shared" si="0"/>
        <v>0</v>
      </c>
      <c r="U21" s="39">
        <f t="shared" si="1"/>
        <v>5</v>
      </c>
      <c r="V21" s="290">
        <v>5</v>
      </c>
      <c r="W21" s="11">
        <f t="shared" si="2"/>
      </c>
      <c r="X21" s="11">
        <f t="shared" si="3"/>
      </c>
      <c r="Y21" s="11">
        <f t="shared" si="4"/>
      </c>
      <c r="Z21" s="11">
        <f t="shared" si="5"/>
      </c>
      <c r="AA21" s="11">
        <f t="shared" si="6"/>
      </c>
      <c r="AB21" s="11">
        <f t="shared" si="7"/>
      </c>
      <c r="AC21" s="11">
        <f t="shared" si="8"/>
        <v>1</v>
      </c>
      <c r="AD21" s="11">
        <f t="shared" si="9"/>
        <v>1</v>
      </c>
      <c r="AE21" s="11">
        <f t="shared" si="10"/>
        <v>1</v>
      </c>
      <c r="AF21" s="11">
        <f t="shared" si="11"/>
      </c>
      <c r="AG21" s="11">
        <f t="shared" si="12"/>
        <v>1</v>
      </c>
      <c r="AH21" s="11">
        <f t="shared" si="13"/>
        <v>1</v>
      </c>
      <c r="AI21" s="11">
        <f t="shared" si="14"/>
      </c>
      <c r="AJ21" s="11">
        <f t="shared" si="15"/>
      </c>
      <c r="AK21" s="11">
        <f t="shared" si="16"/>
      </c>
      <c r="AL21" s="11">
        <f t="shared" si="17"/>
      </c>
      <c r="AM21" s="11">
        <f t="shared" si="18"/>
      </c>
      <c r="AN21" s="11">
        <f t="shared" si="19"/>
      </c>
    </row>
    <row r="22" spans="1:40" ht="30" customHeight="1">
      <c r="A22" s="33" t="str">
        <f>'参照'!B17</f>
        <v>西寝屋川</v>
      </c>
      <c r="B22" s="127">
        <v>16</v>
      </c>
      <c r="C22" s="128" t="str">
        <f>IF(B22&gt;D22,"○",IF(B22&lt;D22,"×",IF(B22=D22,"△","")))</f>
        <v>×</v>
      </c>
      <c r="D22" s="128">
        <v>34</v>
      </c>
      <c r="E22" s="127">
        <v>20</v>
      </c>
      <c r="F22" s="128" t="str">
        <f>IF(E22&gt;G22,"○",IF(E22&lt;G22,"×",IF(E22=G22,"△","")))</f>
        <v>×</v>
      </c>
      <c r="G22" s="129">
        <v>33</v>
      </c>
      <c r="H22" s="127">
        <v>24</v>
      </c>
      <c r="I22" s="128" t="str">
        <f>IF(H22&gt;J22,"○",IF(H22&lt;J22,"×",IF(H22=J22,"△","")))</f>
        <v>×</v>
      </c>
      <c r="J22" s="128">
        <v>42</v>
      </c>
      <c r="K22" s="127">
        <v>40</v>
      </c>
      <c r="L22" s="128" t="str">
        <f>IF(K22&gt;M22,"○",IF(K22&lt;M22,"×",IF(K22=M22,"△","")))</f>
        <v>○</v>
      </c>
      <c r="M22" s="129">
        <v>8</v>
      </c>
      <c r="N22" s="427"/>
      <c r="O22" s="428"/>
      <c r="P22" s="428"/>
      <c r="Q22" s="133">
        <v>43</v>
      </c>
      <c r="R22" s="128" t="str">
        <f>IF(Q22&gt;S22,"○",IF(Q22&lt;S22,"×",IF(Q22=S22,"△","")))</f>
        <v>○</v>
      </c>
      <c r="S22" s="134">
        <v>17</v>
      </c>
      <c r="T22" s="38">
        <f t="shared" si="0"/>
        <v>2</v>
      </c>
      <c r="U22" s="39">
        <f t="shared" si="1"/>
        <v>3</v>
      </c>
      <c r="V22" s="173">
        <f>RANK(T22,$T$27:$T$32,0)</f>
        <v>4</v>
      </c>
      <c r="W22" s="11">
        <f t="shared" si="2"/>
      </c>
      <c r="X22" s="11">
        <f t="shared" si="3"/>
      </c>
      <c r="Y22" s="11">
        <f t="shared" si="4"/>
      </c>
      <c r="Z22" s="11">
        <f t="shared" si="5"/>
        <v>1</v>
      </c>
      <c r="AA22" s="11">
        <f t="shared" si="6"/>
      </c>
      <c r="AB22" s="11">
        <f t="shared" si="7"/>
        <v>1</v>
      </c>
      <c r="AC22" s="11">
        <f t="shared" si="8"/>
        <v>1</v>
      </c>
      <c r="AD22" s="11">
        <f t="shared" si="9"/>
        <v>1</v>
      </c>
      <c r="AE22" s="11">
        <f t="shared" si="10"/>
        <v>1</v>
      </c>
      <c r="AF22" s="11">
        <f t="shared" si="11"/>
      </c>
      <c r="AG22" s="11">
        <f t="shared" si="12"/>
      </c>
      <c r="AH22" s="11">
        <f t="shared" si="13"/>
      </c>
      <c r="AI22" s="11">
        <f t="shared" si="14"/>
      </c>
      <c r="AJ22" s="11">
        <f t="shared" si="15"/>
      </c>
      <c r="AK22" s="11">
        <f t="shared" si="16"/>
      </c>
      <c r="AL22" s="11">
        <f t="shared" si="17"/>
      </c>
      <c r="AM22" s="11">
        <f t="shared" si="18"/>
      </c>
      <c r="AN22" s="11">
        <f t="shared" si="19"/>
      </c>
    </row>
    <row r="23" spans="1:40" ht="30" customHeight="1" thickBot="1">
      <c r="A23" s="34" t="str">
        <f>'参照'!B18</f>
        <v>泉尾</v>
      </c>
      <c r="B23" s="135">
        <v>17</v>
      </c>
      <c r="C23" s="136" t="str">
        <f>IF(B23&gt;D23,"○",IF(B23&lt;D23,"×",IF(B23=D23,"△","")))</f>
        <v>×</v>
      </c>
      <c r="D23" s="136">
        <v>26</v>
      </c>
      <c r="E23" s="135">
        <v>9</v>
      </c>
      <c r="F23" s="136" t="str">
        <f>IF(E23&gt;G23,"○",IF(E23&lt;G23,"×",IF(E23=G23,"△","")))</f>
        <v>×</v>
      </c>
      <c r="G23" s="137">
        <v>39</v>
      </c>
      <c r="H23" s="135">
        <v>18</v>
      </c>
      <c r="I23" s="136" t="str">
        <f>IF(H23&gt;J23,"○",IF(H23&lt;J23,"×",IF(H23=J23,"△","")))</f>
        <v>×</v>
      </c>
      <c r="J23" s="136">
        <v>40</v>
      </c>
      <c r="K23" s="135">
        <v>25</v>
      </c>
      <c r="L23" s="136" t="str">
        <f>IF(K23&gt;M23,"○",IF(K23&lt;M23,"×",IF(K23=M23,"△","")))</f>
        <v>○</v>
      </c>
      <c r="M23" s="136">
        <v>23</v>
      </c>
      <c r="N23" s="138">
        <v>17</v>
      </c>
      <c r="O23" s="139" t="str">
        <f>IF(N23&gt;P23,"○",IF(N23&lt;P23,"×",IF(N23=P23,"△","")))</f>
        <v>×</v>
      </c>
      <c r="P23" s="140">
        <v>43</v>
      </c>
      <c r="Q23" s="420"/>
      <c r="R23" s="420"/>
      <c r="S23" s="421"/>
      <c r="T23" s="41">
        <f t="shared" si="0"/>
        <v>1</v>
      </c>
      <c r="U23" s="42">
        <f t="shared" si="1"/>
        <v>4</v>
      </c>
      <c r="V23" s="291">
        <v>6</v>
      </c>
      <c r="W23" s="11">
        <f t="shared" si="2"/>
      </c>
      <c r="X23" s="11">
        <f t="shared" si="3"/>
      </c>
      <c r="Y23" s="11">
        <f t="shared" si="4"/>
      </c>
      <c r="Z23" s="11">
        <f t="shared" si="5"/>
        <v>1</v>
      </c>
      <c r="AA23" s="11">
        <f t="shared" si="6"/>
      </c>
      <c r="AB23" s="11">
        <f t="shared" si="7"/>
      </c>
      <c r="AC23" s="11">
        <f t="shared" si="8"/>
        <v>1</v>
      </c>
      <c r="AD23" s="11">
        <f t="shared" si="9"/>
        <v>1</v>
      </c>
      <c r="AE23" s="11">
        <f t="shared" si="10"/>
        <v>1</v>
      </c>
      <c r="AF23" s="11">
        <f t="shared" si="11"/>
      </c>
      <c r="AG23" s="11">
        <f t="shared" si="12"/>
        <v>1</v>
      </c>
      <c r="AH23" s="11">
        <f t="shared" si="13"/>
      </c>
      <c r="AI23" s="11">
        <f t="shared" si="14"/>
      </c>
      <c r="AJ23" s="11">
        <f t="shared" si="15"/>
      </c>
      <c r="AK23" s="11">
        <f t="shared" si="16"/>
      </c>
      <c r="AL23" s="11">
        <f t="shared" si="17"/>
      </c>
      <c r="AM23" s="11">
        <f t="shared" si="18"/>
      </c>
      <c r="AN23" s="11">
        <f t="shared" si="19"/>
      </c>
    </row>
    <row r="24" spans="1:22" ht="13.5">
      <c r="A24" s="425" t="s">
        <v>484</v>
      </c>
      <c r="B24" s="425"/>
      <c r="C24" s="425"/>
      <c r="D24" s="425"/>
      <c r="E24" s="425"/>
      <c r="F24" s="425"/>
      <c r="G24" s="425"/>
      <c r="H24" s="425"/>
      <c r="I24" s="425"/>
      <c r="J24" s="425"/>
      <c r="K24" s="425"/>
      <c r="L24" s="425"/>
      <c r="M24" s="425"/>
      <c r="N24" s="425"/>
      <c r="O24" s="425"/>
      <c r="P24" s="425"/>
      <c r="Q24" s="425"/>
      <c r="R24" s="425"/>
      <c r="S24" s="425"/>
      <c r="T24" s="425"/>
      <c r="U24" s="425"/>
      <c r="V24" s="425"/>
    </row>
    <row r="25" spans="1:22" ht="14.25" thickBot="1">
      <c r="A25" s="426"/>
      <c r="B25" s="426"/>
      <c r="C25" s="426"/>
      <c r="D25" s="426"/>
      <c r="E25" s="426"/>
      <c r="F25" s="426"/>
      <c r="G25" s="426"/>
      <c r="H25" s="426"/>
      <c r="I25" s="426"/>
      <c r="J25" s="426"/>
      <c r="K25" s="426"/>
      <c r="L25" s="426"/>
      <c r="M25" s="426"/>
      <c r="N25" s="426"/>
      <c r="O25" s="426"/>
      <c r="P25" s="426"/>
      <c r="Q25" s="426"/>
      <c r="R25" s="426"/>
      <c r="S25" s="426"/>
      <c r="T25" s="426"/>
      <c r="U25" s="426"/>
      <c r="V25" s="426"/>
    </row>
    <row r="26" spans="1:40" ht="30" customHeight="1">
      <c r="A26" s="29" t="s">
        <v>292</v>
      </c>
      <c r="B26" s="429" t="str">
        <f>A27</f>
        <v>枚方津田</v>
      </c>
      <c r="C26" s="418"/>
      <c r="D26" s="418"/>
      <c r="E26" s="429" t="str">
        <f>A28</f>
        <v>市岡</v>
      </c>
      <c r="F26" s="418"/>
      <c r="G26" s="437"/>
      <c r="H26" s="429" t="str">
        <f>A29</f>
        <v>交野</v>
      </c>
      <c r="I26" s="418"/>
      <c r="J26" s="418"/>
      <c r="K26" s="429" t="str">
        <f>A30</f>
        <v>枚方</v>
      </c>
      <c r="L26" s="418"/>
      <c r="M26" s="418"/>
      <c r="N26" s="429" t="str">
        <f>A31</f>
        <v>なぎさ</v>
      </c>
      <c r="O26" s="418"/>
      <c r="P26" s="437"/>
      <c r="Q26" s="418" t="str">
        <f>A32</f>
        <v>茨田</v>
      </c>
      <c r="R26" s="418"/>
      <c r="S26" s="419"/>
      <c r="T26" s="35" t="s">
        <v>29</v>
      </c>
      <c r="U26" s="36" t="s">
        <v>30</v>
      </c>
      <c r="V26" s="37" t="s">
        <v>31</v>
      </c>
      <c r="W26" s="11">
        <v>1</v>
      </c>
      <c r="X26" s="11">
        <v>2</v>
      </c>
      <c r="Y26" s="11">
        <v>3</v>
      </c>
      <c r="Z26" s="11">
        <v>4</v>
      </c>
      <c r="AA26" s="11">
        <v>5</v>
      </c>
      <c r="AB26" s="11">
        <v>6</v>
      </c>
      <c r="AC26" s="11">
        <v>1</v>
      </c>
      <c r="AD26" s="11">
        <v>2</v>
      </c>
      <c r="AE26" s="11">
        <v>3</v>
      </c>
      <c r="AF26" s="11">
        <v>4</v>
      </c>
      <c r="AG26" s="11">
        <v>5</v>
      </c>
      <c r="AH26" s="11">
        <v>6</v>
      </c>
      <c r="AI26" s="11">
        <v>1</v>
      </c>
      <c r="AJ26" s="11">
        <v>2</v>
      </c>
      <c r="AK26" s="11">
        <v>3</v>
      </c>
      <c r="AL26" s="11">
        <v>4</v>
      </c>
      <c r="AM26" s="11">
        <v>5</v>
      </c>
      <c r="AN26" s="21">
        <v>6</v>
      </c>
    </row>
    <row r="27" spans="1:40" ht="30" customHeight="1">
      <c r="A27" s="33" t="str">
        <f>'参照'!B19</f>
        <v>枚方津田</v>
      </c>
      <c r="B27" s="427"/>
      <c r="C27" s="428"/>
      <c r="D27" s="428"/>
      <c r="E27" s="127">
        <v>23</v>
      </c>
      <c r="F27" s="128" t="str">
        <f>IF(E27&gt;G27,"○",IF(E27&lt;G27,"×",IF(E27=G27,"△","")))</f>
        <v>×</v>
      </c>
      <c r="G27" s="129">
        <v>35</v>
      </c>
      <c r="H27" s="127">
        <v>37</v>
      </c>
      <c r="I27" s="128" t="str">
        <f>IF(H27&gt;J27,"○",IF(H27&lt;J27,"×",IF(H27=J27,"△","")))</f>
        <v>○</v>
      </c>
      <c r="J27" s="128">
        <v>12</v>
      </c>
      <c r="K27" s="127">
        <v>24</v>
      </c>
      <c r="L27" s="128" t="str">
        <f>IF(K27&gt;M27,"○",IF(K27&lt;M27,"×",IF(K27=M27,"△","")))</f>
        <v>○</v>
      </c>
      <c r="M27" s="128">
        <v>15</v>
      </c>
      <c r="N27" s="127">
        <v>36</v>
      </c>
      <c r="O27" s="128" t="str">
        <f>IF(N27&gt;P27,"○",IF(N27&lt;P27,"×",IF(N27=P27,"△","")))</f>
        <v>○</v>
      </c>
      <c r="P27" s="129">
        <v>8</v>
      </c>
      <c r="Q27" s="128">
        <v>43</v>
      </c>
      <c r="R27" s="128" t="str">
        <f>IF(Q27&gt;S27,"○",IF(Q27&lt;S27,"×",IF(Q27=S27,"△","")))</f>
        <v>○</v>
      </c>
      <c r="S27" s="130">
        <v>14</v>
      </c>
      <c r="T27" s="38">
        <f aca="true" t="shared" si="20" ref="T27:T32">SUM(W27:AB27)</f>
        <v>4</v>
      </c>
      <c r="U27" s="39">
        <f aca="true" t="shared" si="21" ref="U27:U32">SUM(AC27:AH27)</f>
        <v>1</v>
      </c>
      <c r="V27" s="173">
        <f>RANK(T27,$T$27:$T$32,0)</f>
        <v>2</v>
      </c>
      <c r="W27" s="11">
        <f aca="true" t="shared" si="22" ref="W27:W32">IF(C27="○",1,"")</f>
      </c>
      <c r="X27" s="11">
        <f aca="true" t="shared" si="23" ref="X27:X32">IF(F27="○",1,"")</f>
      </c>
      <c r="Y27" s="11">
        <f aca="true" t="shared" si="24" ref="Y27:Y32">IF(I27="○",1,"")</f>
        <v>1</v>
      </c>
      <c r="Z27" s="11">
        <f aca="true" t="shared" si="25" ref="Z27:Z32">IF(L27="○",1,"")</f>
        <v>1</v>
      </c>
      <c r="AA27" s="11">
        <f aca="true" t="shared" si="26" ref="AA27:AA32">IF(O27="○",1,"")</f>
        <v>1</v>
      </c>
      <c r="AB27" s="11">
        <f aca="true" t="shared" si="27" ref="AB27:AB32">IF(R27="○",1,"")</f>
        <v>1</v>
      </c>
      <c r="AC27" s="11">
        <f aca="true" t="shared" si="28" ref="AC27:AC32">IF(C27="×",1,"")</f>
      </c>
      <c r="AD27" s="11">
        <f aca="true" t="shared" si="29" ref="AD27:AD32">IF(F27="×",1,"")</f>
        <v>1</v>
      </c>
      <c r="AE27" s="11">
        <f aca="true" t="shared" si="30" ref="AE27:AE32">IF(I27="×",1,"")</f>
      </c>
      <c r="AF27" s="11">
        <f aca="true" t="shared" si="31" ref="AF27:AF32">IF(L27="×",1,"")</f>
      </c>
      <c r="AG27" s="11">
        <f aca="true" t="shared" si="32" ref="AG27:AG32">IF(O27="×",1,"")</f>
      </c>
      <c r="AH27" s="11">
        <f aca="true" t="shared" si="33" ref="AH27:AH32">IF(R27="×",1,"")</f>
      </c>
      <c r="AI27" s="11">
        <f aca="true" t="shared" si="34" ref="AI27:AI32">IF(C27="△",1,"")</f>
      </c>
      <c r="AJ27" s="11">
        <f aca="true" t="shared" si="35" ref="AJ27:AJ32">IF(F27="△",1,"")</f>
      </c>
      <c r="AK27" s="11">
        <f aca="true" t="shared" si="36" ref="AK27:AK32">IF(I27="△",1,"")</f>
      </c>
      <c r="AL27" s="11">
        <f aca="true" t="shared" si="37" ref="AL27:AL32">IF(L27="△",1,"")</f>
      </c>
      <c r="AM27" s="11">
        <f aca="true" t="shared" si="38" ref="AM27:AM32">IF(O27="△",1,"")</f>
      </c>
      <c r="AN27" s="11">
        <f aca="true" t="shared" si="39" ref="AN27:AN32">IF(R27="△",1,"")</f>
      </c>
    </row>
    <row r="28" spans="1:40" ht="30" customHeight="1">
      <c r="A28" s="33" t="str">
        <f>'参照'!B20</f>
        <v>市岡</v>
      </c>
      <c r="B28" s="127">
        <v>35</v>
      </c>
      <c r="C28" s="128" t="str">
        <f>IF(B28&gt;D28,"○",IF(B28&lt;D28,"×",IF(B28=D28,"△","")))</f>
        <v>○</v>
      </c>
      <c r="D28" s="128">
        <v>23</v>
      </c>
      <c r="E28" s="427"/>
      <c r="F28" s="428"/>
      <c r="G28" s="430"/>
      <c r="H28" s="127">
        <v>37</v>
      </c>
      <c r="I28" s="128" t="str">
        <f>IF(H28&gt;J28,"○",IF(H28&lt;J28,"×",IF(H28=J28,"△","")))</f>
        <v>○</v>
      </c>
      <c r="J28" s="128">
        <v>4</v>
      </c>
      <c r="K28" s="127">
        <v>34</v>
      </c>
      <c r="L28" s="128" t="str">
        <f>IF(K28&gt;M28,"○",IF(K28&lt;M28,"×",IF(K28=M28,"△","")))</f>
        <v>○</v>
      </c>
      <c r="M28" s="128">
        <v>19</v>
      </c>
      <c r="N28" s="127">
        <v>68</v>
      </c>
      <c r="O28" s="128" t="str">
        <f>IF(N28&gt;P28,"○",IF(N28&lt;P28,"×",IF(N28=P28,"△","")))</f>
        <v>○</v>
      </c>
      <c r="P28" s="129">
        <v>9</v>
      </c>
      <c r="Q28" s="128">
        <v>52</v>
      </c>
      <c r="R28" s="128" t="str">
        <f>IF(Q28&gt;S28,"○",IF(Q28&lt;S28,"×",IF(Q28=S28,"△","")))</f>
        <v>○</v>
      </c>
      <c r="S28" s="130">
        <v>11</v>
      </c>
      <c r="T28" s="38">
        <f t="shared" si="20"/>
        <v>5</v>
      </c>
      <c r="U28" s="39">
        <f t="shared" si="21"/>
        <v>0</v>
      </c>
      <c r="V28" s="173">
        <f>RANK(T28,$T$27:$T$32,0)</f>
        <v>1</v>
      </c>
      <c r="W28" s="11">
        <f t="shared" si="22"/>
        <v>1</v>
      </c>
      <c r="X28" s="11">
        <f t="shared" si="23"/>
      </c>
      <c r="Y28" s="11">
        <f t="shared" si="24"/>
        <v>1</v>
      </c>
      <c r="Z28" s="11">
        <f t="shared" si="25"/>
        <v>1</v>
      </c>
      <c r="AA28" s="11">
        <f t="shared" si="26"/>
        <v>1</v>
      </c>
      <c r="AB28" s="11">
        <f t="shared" si="27"/>
        <v>1</v>
      </c>
      <c r="AC28" s="11">
        <f t="shared" si="28"/>
      </c>
      <c r="AD28" s="11">
        <f t="shared" si="29"/>
      </c>
      <c r="AE28" s="11">
        <f t="shared" si="30"/>
      </c>
      <c r="AF28" s="11">
        <f t="shared" si="31"/>
      </c>
      <c r="AG28" s="11">
        <f t="shared" si="32"/>
      </c>
      <c r="AH28" s="11">
        <f t="shared" si="33"/>
      </c>
      <c r="AI28" s="11">
        <f t="shared" si="34"/>
      </c>
      <c r="AJ28" s="11">
        <f t="shared" si="35"/>
      </c>
      <c r="AK28" s="11">
        <f t="shared" si="36"/>
      </c>
      <c r="AL28" s="11">
        <f t="shared" si="37"/>
      </c>
      <c r="AM28" s="11">
        <f t="shared" si="38"/>
      </c>
      <c r="AN28" s="11">
        <f t="shared" si="39"/>
      </c>
    </row>
    <row r="29" spans="1:40" ht="30" customHeight="1">
      <c r="A29" s="33" t="str">
        <f>'参照'!B21</f>
        <v>交野</v>
      </c>
      <c r="B29" s="127">
        <v>12</v>
      </c>
      <c r="C29" s="128" t="str">
        <f>IF(B29&gt;D29,"○",IF(B29&lt;D29,"×",IF(B29=D29,"△","")))</f>
        <v>×</v>
      </c>
      <c r="D29" s="128">
        <v>37</v>
      </c>
      <c r="E29" s="127">
        <v>4</v>
      </c>
      <c r="F29" s="128" t="str">
        <f>IF(E29&gt;G29,"○",IF(E29&lt;G29,"×",IF(E29=G29,"△","")))</f>
        <v>×</v>
      </c>
      <c r="G29" s="129">
        <v>37</v>
      </c>
      <c r="H29" s="427"/>
      <c r="I29" s="428"/>
      <c r="J29" s="428"/>
      <c r="K29" s="127">
        <v>8</v>
      </c>
      <c r="L29" s="128" t="str">
        <f>IF(K29&gt;M29,"○",IF(K29&lt;M29,"×",IF(K29=M29,"△","")))</f>
        <v>×</v>
      </c>
      <c r="M29" s="128">
        <v>26</v>
      </c>
      <c r="N29" s="127">
        <v>35</v>
      </c>
      <c r="O29" s="128" t="str">
        <f>IF(N29&gt;P29,"○",IF(N29&lt;P29,"×",IF(N29=P29,"△","")))</f>
        <v>○</v>
      </c>
      <c r="P29" s="129">
        <v>16</v>
      </c>
      <c r="Q29" s="128">
        <v>22</v>
      </c>
      <c r="R29" s="128" t="str">
        <f>IF(Q29&gt;S29,"○",IF(Q29&lt;S29,"×",IF(Q29=S29,"△","")))</f>
        <v>○</v>
      </c>
      <c r="S29" s="130">
        <v>14</v>
      </c>
      <c r="T29" s="38">
        <f t="shared" si="20"/>
        <v>2</v>
      </c>
      <c r="U29" s="39">
        <f t="shared" si="21"/>
        <v>3</v>
      </c>
      <c r="V29" s="173">
        <f>RANK(T29,$T$27:$T$32,0)</f>
        <v>4</v>
      </c>
      <c r="W29" s="11">
        <f t="shared" si="22"/>
      </c>
      <c r="X29" s="11">
        <f t="shared" si="23"/>
      </c>
      <c r="Y29" s="11">
        <f t="shared" si="24"/>
      </c>
      <c r="Z29" s="11">
        <f t="shared" si="25"/>
      </c>
      <c r="AA29" s="11">
        <f t="shared" si="26"/>
        <v>1</v>
      </c>
      <c r="AB29" s="11">
        <f t="shared" si="27"/>
        <v>1</v>
      </c>
      <c r="AC29" s="11">
        <f t="shared" si="28"/>
        <v>1</v>
      </c>
      <c r="AD29" s="11">
        <f t="shared" si="29"/>
        <v>1</v>
      </c>
      <c r="AE29" s="11">
        <f t="shared" si="30"/>
      </c>
      <c r="AF29" s="11">
        <f t="shared" si="31"/>
        <v>1</v>
      </c>
      <c r="AG29" s="11">
        <f t="shared" si="32"/>
      </c>
      <c r="AH29" s="11">
        <f t="shared" si="33"/>
      </c>
      <c r="AI29" s="11">
        <f t="shared" si="34"/>
      </c>
      <c r="AJ29" s="11">
        <f t="shared" si="35"/>
      </c>
      <c r="AK29" s="11">
        <f t="shared" si="36"/>
      </c>
      <c r="AL29" s="11">
        <f t="shared" si="37"/>
      </c>
      <c r="AM29" s="11">
        <f t="shared" si="38"/>
      </c>
      <c r="AN29" s="11">
        <f t="shared" si="39"/>
      </c>
    </row>
    <row r="30" spans="1:40" ht="30" customHeight="1">
      <c r="A30" s="33" t="str">
        <f>'参照'!B22</f>
        <v>枚方</v>
      </c>
      <c r="B30" s="127">
        <v>15</v>
      </c>
      <c r="C30" s="128" t="str">
        <f>IF(B30&gt;D30,"○",IF(B30&lt;D30,"×",IF(B30=D30,"△","")))</f>
        <v>×</v>
      </c>
      <c r="D30" s="128">
        <v>24</v>
      </c>
      <c r="E30" s="127">
        <v>19</v>
      </c>
      <c r="F30" s="128" t="str">
        <f>IF(E30&gt;G30,"○",IF(E30&lt;G30,"×",IF(E30=G30,"△","")))</f>
        <v>×</v>
      </c>
      <c r="G30" s="129">
        <v>34</v>
      </c>
      <c r="H30" s="127">
        <v>26</v>
      </c>
      <c r="I30" s="128" t="str">
        <f>IF(H30&gt;J30,"○",IF(H30&lt;J30,"×",IF(H30=J30,"△","")))</f>
        <v>○</v>
      </c>
      <c r="J30" s="128">
        <v>8</v>
      </c>
      <c r="K30" s="427"/>
      <c r="L30" s="428"/>
      <c r="M30" s="428"/>
      <c r="N30" s="127">
        <v>45</v>
      </c>
      <c r="O30" s="128" t="str">
        <f>IF(N30&gt;P30,"○",IF(N30&lt;P30,"×",IF(N30=P30,"△","")))</f>
        <v>○</v>
      </c>
      <c r="P30" s="129">
        <v>11</v>
      </c>
      <c r="Q30" s="131">
        <v>36</v>
      </c>
      <c r="R30" s="131" t="str">
        <f>IF(Q30&gt;S30,"○",IF(Q30&lt;S30,"×",IF(Q30=S30,"△","")))</f>
        <v>○</v>
      </c>
      <c r="S30" s="132">
        <v>16</v>
      </c>
      <c r="T30" s="38">
        <f t="shared" si="20"/>
        <v>3</v>
      </c>
      <c r="U30" s="39">
        <f t="shared" si="21"/>
        <v>2</v>
      </c>
      <c r="V30" s="173">
        <f>RANK(T30,$T$27:$T$32,0)</f>
        <v>3</v>
      </c>
      <c r="W30" s="11">
        <f t="shared" si="22"/>
      </c>
      <c r="X30" s="11">
        <f t="shared" si="23"/>
      </c>
      <c r="Y30" s="11">
        <f t="shared" si="24"/>
        <v>1</v>
      </c>
      <c r="Z30" s="11">
        <f t="shared" si="25"/>
      </c>
      <c r="AA30" s="11">
        <f t="shared" si="26"/>
        <v>1</v>
      </c>
      <c r="AB30" s="11">
        <f t="shared" si="27"/>
        <v>1</v>
      </c>
      <c r="AC30" s="11">
        <f t="shared" si="28"/>
        <v>1</v>
      </c>
      <c r="AD30" s="11">
        <f t="shared" si="29"/>
        <v>1</v>
      </c>
      <c r="AE30" s="11">
        <f t="shared" si="30"/>
      </c>
      <c r="AF30" s="11">
        <f t="shared" si="31"/>
      </c>
      <c r="AG30" s="11">
        <f t="shared" si="32"/>
      </c>
      <c r="AH30" s="11">
        <f t="shared" si="33"/>
      </c>
      <c r="AI30" s="11">
        <f t="shared" si="34"/>
      </c>
      <c r="AJ30" s="11">
        <f t="shared" si="35"/>
      </c>
      <c r="AK30" s="11">
        <f t="shared" si="36"/>
      </c>
      <c r="AL30" s="11">
        <f t="shared" si="37"/>
      </c>
      <c r="AM30" s="11">
        <f t="shared" si="38"/>
      </c>
      <c r="AN30" s="11">
        <f t="shared" si="39"/>
      </c>
    </row>
    <row r="31" spans="1:40" ht="30" customHeight="1">
      <c r="A31" s="33" t="str">
        <f>'参照'!B23</f>
        <v>なぎさ</v>
      </c>
      <c r="B31" s="127">
        <v>8</v>
      </c>
      <c r="C31" s="128" t="str">
        <f>IF(B31&gt;D31,"○",IF(B31&lt;D31,"×",IF(B31=D31,"△","")))</f>
        <v>×</v>
      </c>
      <c r="D31" s="128">
        <v>36</v>
      </c>
      <c r="E31" s="127">
        <v>9</v>
      </c>
      <c r="F31" s="128" t="str">
        <f>IF(E31&gt;G31,"○",IF(E31&lt;G31,"×",IF(E31=G31,"△","")))</f>
        <v>×</v>
      </c>
      <c r="G31" s="129">
        <v>68</v>
      </c>
      <c r="H31" s="127">
        <v>16</v>
      </c>
      <c r="I31" s="128" t="str">
        <f>IF(H31&gt;J31,"○",IF(H31&lt;J31,"×",IF(H31=J31,"△","")))</f>
        <v>×</v>
      </c>
      <c r="J31" s="128">
        <v>35</v>
      </c>
      <c r="K31" s="127">
        <v>11</v>
      </c>
      <c r="L31" s="128" t="str">
        <f>IF(K31&gt;M31,"○",IF(K31&lt;M31,"×",IF(K31=M31,"△","")))</f>
        <v>×</v>
      </c>
      <c r="M31" s="129">
        <v>45</v>
      </c>
      <c r="N31" s="427"/>
      <c r="O31" s="428"/>
      <c r="P31" s="428"/>
      <c r="Q31" s="133">
        <v>22</v>
      </c>
      <c r="R31" s="128" t="str">
        <f>IF(Q31&gt;S31,"○",IF(Q31&lt;S31,"×",IF(Q31=S31,"△","")))</f>
        <v>×</v>
      </c>
      <c r="S31" s="134">
        <v>24</v>
      </c>
      <c r="T31" s="38">
        <f t="shared" si="20"/>
        <v>0</v>
      </c>
      <c r="U31" s="39">
        <f t="shared" si="21"/>
        <v>5</v>
      </c>
      <c r="V31" s="290">
        <v>5</v>
      </c>
      <c r="W31" s="11">
        <f t="shared" si="22"/>
      </c>
      <c r="X31" s="11">
        <f t="shared" si="23"/>
      </c>
      <c r="Y31" s="11">
        <f t="shared" si="24"/>
      </c>
      <c r="Z31" s="11">
        <f t="shared" si="25"/>
      </c>
      <c r="AA31" s="11">
        <f t="shared" si="26"/>
      </c>
      <c r="AB31" s="11">
        <f t="shared" si="27"/>
      </c>
      <c r="AC31" s="11">
        <f t="shared" si="28"/>
        <v>1</v>
      </c>
      <c r="AD31" s="11">
        <f t="shared" si="29"/>
        <v>1</v>
      </c>
      <c r="AE31" s="11">
        <f t="shared" si="30"/>
        <v>1</v>
      </c>
      <c r="AF31" s="11">
        <f t="shared" si="31"/>
        <v>1</v>
      </c>
      <c r="AG31" s="11">
        <f t="shared" si="32"/>
      </c>
      <c r="AH31" s="11">
        <f t="shared" si="33"/>
        <v>1</v>
      </c>
      <c r="AI31" s="11">
        <f t="shared" si="34"/>
      </c>
      <c r="AJ31" s="11">
        <f t="shared" si="35"/>
      </c>
      <c r="AK31" s="11">
        <f t="shared" si="36"/>
      </c>
      <c r="AL31" s="11">
        <f t="shared" si="37"/>
      </c>
      <c r="AM31" s="11">
        <f t="shared" si="38"/>
      </c>
      <c r="AN31" s="11">
        <f t="shared" si="39"/>
      </c>
    </row>
    <row r="32" spans="1:40" ht="30" customHeight="1" thickBot="1">
      <c r="A32" s="34" t="str">
        <f>'参照'!B24</f>
        <v>茨田</v>
      </c>
      <c r="B32" s="135">
        <v>14</v>
      </c>
      <c r="C32" s="136" t="str">
        <f>IF(B32&gt;D32,"○",IF(B32&lt;D32,"×",IF(B32=D32,"△","")))</f>
        <v>×</v>
      </c>
      <c r="D32" s="136">
        <v>43</v>
      </c>
      <c r="E32" s="135">
        <v>11</v>
      </c>
      <c r="F32" s="136" t="str">
        <f>IF(E32&gt;G32,"○",IF(E32&lt;G32,"×",IF(E32=G32,"△","")))</f>
        <v>×</v>
      </c>
      <c r="G32" s="137">
        <v>52</v>
      </c>
      <c r="H32" s="135">
        <v>14</v>
      </c>
      <c r="I32" s="136" t="str">
        <f>IF(H32&gt;J32,"○",IF(H32&lt;J32,"×",IF(H32=J32,"△","")))</f>
        <v>×</v>
      </c>
      <c r="J32" s="136">
        <v>22</v>
      </c>
      <c r="K32" s="135">
        <v>16</v>
      </c>
      <c r="L32" s="136" t="str">
        <f>IF(K32&gt;M32,"○",IF(K32&lt;M32,"×",IF(K32=M32,"△","")))</f>
        <v>×</v>
      </c>
      <c r="M32" s="136">
        <v>36</v>
      </c>
      <c r="N32" s="138">
        <v>24</v>
      </c>
      <c r="O32" s="139" t="str">
        <f>IF(N32&gt;P32,"○",IF(N32&lt;P32,"×",IF(N32=P32,"△","")))</f>
        <v>○</v>
      </c>
      <c r="P32" s="140">
        <v>22</v>
      </c>
      <c r="Q32" s="420"/>
      <c r="R32" s="420"/>
      <c r="S32" s="421"/>
      <c r="T32" s="41">
        <f t="shared" si="20"/>
        <v>1</v>
      </c>
      <c r="U32" s="42">
        <f t="shared" si="21"/>
        <v>4</v>
      </c>
      <c r="V32" s="291">
        <v>6</v>
      </c>
      <c r="W32" s="11">
        <f t="shared" si="22"/>
      </c>
      <c r="X32" s="11">
        <f t="shared" si="23"/>
      </c>
      <c r="Y32" s="11">
        <f t="shared" si="24"/>
      </c>
      <c r="Z32" s="11">
        <f t="shared" si="25"/>
      </c>
      <c r="AA32" s="11">
        <f t="shared" si="26"/>
        <v>1</v>
      </c>
      <c r="AB32" s="11">
        <f t="shared" si="27"/>
      </c>
      <c r="AC32" s="11">
        <f t="shared" si="28"/>
        <v>1</v>
      </c>
      <c r="AD32" s="11">
        <f t="shared" si="29"/>
        <v>1</v>
      </c>
      <c r="AE32" s="11">
        <f t="shared" si="30"/>
        <v>1</v>
      </c>
      <c r="AF32" s="11">
        <f t="shared" si="31"/>
        <v>1</v>
      </c>
      <c r="AG32" s="11">
        <f t="shared" si="32"/>
      </c>
      <c r="AH32" s="11">
        <f t="shared" si="33"/>
      </c>
      <c r="AI32" s="11">
        <f t="shared" si="34"/>
      </c>
      <c r="AJ32" s="11">
        <f t="shared" si="35"/>
      </c>
      <c r="AK32" s="11">
        <f t="shared" si="36"/>
      </c>
      <c r="AL32" s="11">
        <f t="shared" si="37"/>
      </c>
      <c r="AM32" s="11">
        <f t="shared" si="38"/>
      </c>
      <c r="AN32" s="11">
        <f t="shared" si="39"/>
      </c>
    </row>
    <row r="33" spans="1:22" ht="13.5">
      <c r="A33" s="425" t="s">
        <v>483</v>
      </c>
      <c r="B33" s="425"/>
      <c r="C33" s="425"/>
      <c r="D33" s="425"/>
      <c r="E33" s="425"/>
      <c r="F33" s="425"/>
      <c r="G33" s="425"/>
      <c r="H33" s="425"/>
      <c r="I33" s="425"/>
      <c r="J33" s="425"/>
      <c r="K33" s="425"/>
      <c r="L33" s="425"/>
      <c r="M33" s="425"/>
      <c r="N33" s="425"/>
      <c r="O33" s="425"/>
      <c r="P33" s="425"/>
      <c r="Q33" s="425"/>
      <c r="R33" s="425"/>
      <c r="S33" s="425"/>
      <c r="T33" s="425"/>
      <c r="U33" s="425"/>
      <c r="V33" s="425"/>
    </row>
    <row r="34" spans="1:22" ht="13.5">
      <c r="A34" s="426"/>
      <c r="B34" s="426"/>
      <c r="C34" s="426"/>
      <c r="D34" s="426"/>
      <c r="E34" s="426"/>
      <c r="F34" s="426"/>
      <c r="G34" s="426"/>
      <c r="H34" s="426"/>
      <c r="I34" s="426"/>
      <c r="J34" s="426"/>
      <c r="K34" s="426"/>
      <c r="L34" s="426"/>
      <c r="M34" s="426"/>
      <c r="N34" s="426"/>
      <c r="O34" s="426"/>
      <c r="P34" s="426"/>
      <c r="Q34" s="426"/>
      <c r="R34" s="426"/>
      <c r="S34" s="426"/>
      <c r="T34" s="426"/>
      <c r="U34" s="426"/>
      <c r="V34" s="426"/>
    </row>
    <row r="37" spans="1:15" ht="22.5" customHeight="1">
      <c r="A37" s="177" t="s">
        <v>32</v>
      </c>
      <c r="B37" s="6"/>
      <c r="C37" s="178" t="s">
        <v>70</v>
      </c>
      <c r="D37" s="179"/>
      <c r="E37" s="179"/>
      <c r="F37" s="179"/>
      <c r="G37" s="179"/>
      <c r="H37" s="179"/>
      <c r="I37" s="179"/>
      <c r="J37" s="179"/>
      <c r="K37" s="179"/>
      <c r="L37" s="179"/>
      <c r="M37" s="153"/>
      <c r="N37" s="153"/>
      <c r="O37" s="153"/>
    </row>
    <row r="38" spans="2:29" s="12" customFormat="1" ht="22.5" customHeight="1" thickBot="1">
      <c r="B38" s="410" t="s">
        <v>33</v>
      </c>
      <c r="C38" s="411"/>
      <c r="D38" s="411"/>
      <c r="E38" s="411"/>
      <c r="F38" s="412"/>
      <c r="G38" s="410" t="s">
        <v>34</v>
      </c>
      <c r="H38" s="411"/>
      <c r="I38" s="411"/>
      <c r="J38" s="411"/>
      <c r="K38" s="412"/>
      <c r="L38" s="410" t="s">
        <v>35</v>
      </c>
      <c r="M38" s="411"/>
      <c r="N38" s="411"/>
      <c r="O38" s="411"/>
      <c r="P38" s="412"/>
      <c r="Q38" s="410" t="s">
        <v>28</v>
      </c>
      <c r="R38" s="411"/>
      <c r="S38" s="411"/>
      <c r="T38" s="411"/>
      <c r="U38" s="412"/>
      <c r="X38" s="417" t="s">
        <v>297</v>
      </c>
      <c r="Y38" s="417"/>
      <c r="Z38" s="417"/>
      <c r="AA38" s="417"/>
      <c r="AB38" s="417"/>
      <c r="AC38" s="417"/>
    </row>
    <row r="39" spans="2:29" ht="22.5" customHeight="1" thickBot="1">
      <c r="B39" s="174">
        <v>1</v>
      </c>
      <c r="C39" s="407" t="s">
        <v>480</v>
      </c>
      <c r="D39" s="408"/>
      <c r="E39" s="408"/>
      <c r="F39" s="409"/>
      <c r="G39" s="174">
        <v>1</v>
      </c>
      <c r="H39" s="407" t="s">
        <v>4</v>
      </c>
      <c r="I39" s="408"/>
      <c r="J39" s="408"/>
      <c r="K39" s="409"/>
      <c r="L39" s="174">
        <v>1</v>
      </c>
      <c r="M39" s="407" t="s">
        <v>7</v>
      </c>
      <c r="N39" s="408"/>
      <c r="O39" s="408"/>
      <c r="P39" s="409"/>
      <c r="Q39" s="174">
        <v>1</v>
      </c>
      <c r="R39" s="407" t="s">
        <v>17</v>
      </c>
      <c r="S39" s="408"/>
      <c r="T39" s="408"/>
      <c r="U39" s="409"/>
      <c r="V39" s="414" t="s">
        <v>295</v>
      </c>
      <c r="W39" s="414"/>
      <c r="X39" s="413" t="s">
        <v>293</v>
      </c>
      <c r="Y39" s="413"/>
      <c r="Z39" s="413"/>
      <c r="AA39" s="413"/>
      <c r="AB39" s="413"/>
      <c r="AC39" s="413"/>
    </row>
    <row r="40" spans="2:29" ht="22.5" customHeight="1" thickBot="1">
      <c r="B40" s="174">
        <v>2</v>
      </c>
      <c r="C40" s="407" t="s">
        <v>481</v>
      </c>
      <c r="D40" s="408"/>
      <c r="E40" s="408"/>
      <c r="F40" s="409"/>
      <c r="G40" s="174">
        <v>2</v>
      </c>
      <c r="H40" s="407" t="s">
        <v>13</v>
      </c>
      <c r="I40" s="408"/>
      <c r="J40" s="408"/>
      <c r="K40" s="409"/>
      <c r="L40" s="174">
        <v>2</v>
      </c>
      <c r="M40" s="407" t="s">
        <v>18</v>
      </c>
      <c r="N40" s="408"/>
      <c r="O40" s="408"/>
      <c r="P40" s="409"/>
      <c r="Q40" s="174">
        <v>2</v>
      </c>
      <c r="R40" s="407" t="s">
        <v>12</v>
      </c>
      <c r="S40" s="408"/>
      <c r="T40" s="408"/>
      <c r="U40" s="409"/>
      <c r="V40" s="414"/>
      <c r="W40" s="414"/>
      <c r="X40" s="413"/>
      <c r="Y40" s="413"/>
      <c r="Z40" s="413"/>
      <c r="AA40" s="413"/>
      <c r="AB40" s="413"/>
      <c r="AC40" s="413"/>
    </row>
    <row r="41" spans="2:29" ht="22.5" customHeight="1" thickBot="1">
      <c r="B41" s="175">
        <v>3</v>
      </c>
      <c r="C41" s="407" t="s">
        <v>386</v>
      </c>
      <c r="D41" s="408"/>
      <c r="E41" s="408"/>
      <c r="F41" s="409"/>
      <c r="G41" s="175">
        <v>3</v>
      </c>
      <c r="H41" s="407" t="s">
        <v>478</v>
      </c>
      <c r="I41" s="408"/>
      <c r="J41" s="408"/>
      <c r="K41" s="409"/>
      <c r="L41" s="175">
        <v>3</v>
      </c>
      <c r="M41" s="407" t="s">
        <v>16</v>
      </c>
      <c r="N41" s="408"/>
      <c r="O41" s="408"/>
      <c r="P41" s="409"/>
      <c r="Q41" s="175">
        <v>3</v>
      </c>
      <c r="R41" s="407" t="s">
        <v>21</v>
      </c>
      <c r="S41" s="408"/>
      <c r="T41" s="408"/>
      <c r="U41" s="409"/>
      <c r="V41" s="415" t="s">
        <v>142</v>
      </c>
      <c r="W41" s="415"/>
      <c r="X41" s="413"/>
      <c r="Y41" s="413"/>
      <c r="Z41" s="413"/>
      <c r="AA41" s="413"/>
      <c r="AB41" s="413"/>
      <c r="AC41" s="413"/>
    </row>
    <row r="42" spans="2:29" ht="22.5" customHeight="1" thickBot="1">
      <c r="B42" s="175">
        <v>4</v>
      </c>
      <c r="C42" s="407" t="s">
        <v>5</v>
      </c>
      <c r="D42" s="408"/>
      <c r="E42" s="408"/>
      <c r="F42" s="409"/>
      <c r="G42" s="175">
        <v>4</v>
      </c>
      <c r="H42" s="407" t="s">
        <v>479</v>
      </c>
      <c r="I42" s="408"/>
      <c r="J42" s="408"/>
      <c r="K42" s="409"/>
      <c r="L42" s="175">
        <v>4</v>
      </c>
      <c r="M42" s="407" t="s">
        <v>121</v>
      </c>
      <c r="N42" s="408"/>
      <c r="O42" s="408"/>
      <c r="P42" s="409"/>
      <c r="Q42" s="175">
        <v>4</v>
      </c>
      <c r="R42" s="407" t="s">
        <v>14</v>
      </c>
      <c r="S42" s="408"/>
      <c r="T42" s="408"/>
      <c r="U42" s="409"/>
      <c r="V42" s="415"/>
      <c r="W42" s="415"/>
      <c r="X42" s="413"/>
      <c r="Y42" s="413"/>
      <c r="Z42" s="413"/>
      <c r="AA42" s="413"/>
      <c r="AB42" s="413"/>
      <c r="AC42" s="413"/>
    </row>
    <row r="43" spans="2:29" ht="22.5" customHeight="1">
      <c r="B43" s="176">
        <v>5</v>
      </c>
      <c r="C43" s="407" t="s">
        <v>11</v>
      </c>
      <c r="D43" s="408"/>
      <c r="E43" s="408"/>
      <c r="F43" s="409"/>
      <c r="G43" s="176">
        <v>5</v>
      </c>
      <c r="H43" s="407" t="s">
        <v>9</v>
      </c>
      <c r="I43" s="408"/>
      <c r="J43" s="408"/>
      <c r="K43" s="409"/>
      <c r="L43" s="176">
        <v>5</v>
      </c>
      <c r="M43" s="407" t="s">
        <v>8</v>
      </c>
      <c r="N43" s="408"/>
      <c r="O43" s="408"/>
      <c r="P43" s="409"/>
      <c r="Q43" s="176">
        <v>5</v>
      </c>
      <c r="R43" s="407" t="s">
        <v>482</v>
      </c>
      <c r="S43" s="408"/>
      <c r="T43" s="408"/>
      <c r="U43" s="409"/>
      <c r="V43" s="416" t="s">
        <v>294</v>
      </c>
      <c r="W43" s="416"/>
      <c r="X43" s="431" t="s">
        <v>296</v>
      </c>
      <c r="Y43" s="432"/>
      <c r="Z43" s="432"/>
      <c r="AA43" s="432"/>
      <c r="AB43" s="432"/>
      <c r="AC43" s="433"/>
    </row>
    <row r="44" spans="12:29" ht="22.5" customHeight="1" thickBot="1">
      <c r="L44" s="176">
        <v>6</v>
      </c>
      <c r="M44" s="407" t="s">
        <v>106</v>
      </c>
      <c r="N44" s="408"/>
      <c r="O44" s="408"/>
      <c r="P44" s="409"/>
      <c r="Q44" s="176">
        <v>6</v>
      </c>
      <c r="R44" s="407" t="s">
        <v>20</v>
      </c>
      <c r="S44" s="408"/>
      <c r="T44" s="408"/>
      <c r="U44" s="409"/>
      <c r="V44" s="416"/>
      <c r="W44" s="416"/>
      <c r="X44" s="434"/>
      <c r="Y44" s="435"/>
      <c r="Z44" s="435"/>
      <c r="AA44" s="435"/>
      <c r="AB44" s="435"/>
      <c r="AC44" s="436"/>
    </row>
  </sheetData>
  <sheetProtection/>
  <mergeCells count="79">
    <mergeCell ref="A33:V34"/>
    <mergeCell ref="B10:D10"/>
    <mergeCell ref="B17:D17"/>
    <mergeCell ref="E17:G17"/>
    <mergeCell ref="Q23:S23"/>
    <mergeCell ref="Q17:S17"/>
    <mergeCell ref="B18:D18"/>
    <mergeCell ref="E19:G19"/>
    <mergeCell ref="H20:J20"/>
    <mergeCell ref="K21:M21"/>
    <mergeCell ref="N31:P31"/>
    <mergeCell ref="N22:P22"/>
    <mergeCell ref="Q7:V7"/>
    <mergeCell ref="H9:J9"/>
    <mergeCell ref="K9:M9"/>
    <mergeCell ref="N9:P9"/>
    <mergeCell ref="H17:J17"/>
    <mergeCell ref="H12:J12"/>
    <mergeCell ref="K13:M13"/>
    <mergeCell ref="N17:P17"/>
    <mergeCell ref="N14:P14"/>
    <mergeCell ref="E26:G26"/>
    <mergeCell ref="H26:J26"/>
    <mergeCell ref="K26:M26"/>
    <mergeCell ref="N26:P26"/>
    <mergeCell ref="N1:P1"/>
    <mergeCell ref="E3:G3"/>
    <mergeCell ref="H4:J4"/>
    <mergeCell ref="K5:M5"/>
    <mergeCell ref="H1:J1"/>
    <mergeCell ref="B9:D9"/>
    <mergeCell ref="B1:D1"/>
    <mergeCell ref="B2:D2"/>
    <mergeCell ref="K1:M1"/>
    <mergeCell ref="E11:G11"/>
    <mergeCell ref="E1:G1"/>
    <mergeCell ref="K30:M30"/>
    <mergeCell ref="C41:F41"/>
    <mergeCell ref="C42:F42"/>
    <mergeCell ref="M42:P42"/>
    <mergeCell ref="H43:K43"/>
    <mergeCell ref="C40:F40"/>
    <mergeCell ref="M40:P40"/>
    <mergeCell ref="C39:F39"/>
    <mergeCell ref="L38:P38"/>
    <mergeCell ref="G38:K38"/>
    <mergeCell ref="M44:P44"/>
    <mergeCell ref="H39:K39"/>
    <mergeCell ref="X43:AC44"/>
    <mergeCell ref="R39:U39"/>
    <mergeCell ref="R40:U40"/>
    <mergeCell ref="R41:U41"/>
    <mergeCell ref="R42:U42"/>
    <mergeCell ref="H41:K41"/>
    <mergeCell ref="R44:U44"/>
    <mergeCell ref="M43:P43"/>
    <mergeCell ref="Q26:S26"/>
    <mergeCell ref="Q32:S32"/>
    <mergeCell ref="N6:P6"/>
    <mergeCell ref="A24:V25"/>
    <mergeCell ref="B27:D27"/>
    <mergeCell ref="B26:D26"/>
    <mergeCell ref="E9:G9"/>
    <mergeCell ref="K17:M17"/>
    <mergeCell ref="E28:G28"/>
    <mergeCell ref="H29:J29"/>
    <mergeCell ref="R43:U43"/>
    <mergeCell ref="X39:AC42"/>
    <mergeCell ref="V39:W40"/>
    <mergeCell ref="V41:W42"/>
    <mergeCell ref="Q38:U38"/>
    <mergeCell ref="V43:W44"/>
    <mergeCell ref="X38:AC38"/>
    <mergeCell ref="H42:K42"/>
    <mergeCell ref="H40:K40"/>
    <mergeCell ref="B38:F38"/>
    <mergeCell ref="M39:P39"/>
    <mergeCell ref="C43:F43"/>
    <mergeCell ref="M41:P41"/>
  </mergeCells>
  <printOptions/>
  <pageMargins left="0.34" right="0.19" top="0.39" bottom="0.42" header="0.28" footer="0.24"/>
  <pageSetup horizontalDpi="600" verticalDpi="600" orientation="portrait" paperSize="9" scale="99" r:id="rId1"/>
</worksheet>
</file>

<file path=xl/worksheets/sheet7.xml><?xml version="1.0" encoding="utf-8"?>
<worksheet xmlns="http://schemas.openxmlformats.org/spreadsheetml/2006/main" xmlns:r="http://schemas.openxmlformats.org/officeDocument/2006/relationships">
  <sheetPr>
    <tabColor rgb="FF92D050"/>
  </sheetPr>
  <dimension ref="A1:K44"/>
  <sheetViews>
    <sheetView view="pageBreakPreview" zoomScale="60" zoomScalePageLayoutView="0" workbookViewId="0" topLeftCell="A1">
      <selection activeCell="G41" sqref="G41"/>
    </sheetView>
  </sheetViews>
  <sheetFormatPr defaultColWidth="9.00390625" defaultRowHeight="13.5"/>
  <cols>
    <col min="1" max="1" width="2.125" style="4" customWidth="1"/>
    <col min="2" max="2" width="11.50390625" style="4" customWidth="1"/>
    <col min="3" max="3" width="11.25390625" style="4" customWidth="1"/>
    <col min="4" max="4" width="8.75390625" style="4" customWidth="1"/>
    <col min="5" max="5" width="11.25390625" style="4" customWidth="1"/>
    <col min="6" max="6" width="10.00390625" style="4" customWidth="1"/>
    <col min="7" max="7" width="11.25390625" style="4" customWidth="1"/>
    <col min="8" max="8" width="8.75390625" style="4" customWidth="1"/>
    <col min="9" max="9" width="11.25390625" style="4" customWidth="1"/>
    <col min="10" max="10" width="10.00390625" style="4" customWidth="1"/>
    <col min="11" max="11" width="39.875" style="26" customWidth="1"/>
    <col min="12" max="16384" width="9.00390625" style="4" customWidth="1"/>
  </cols>
  <sheetData>
    <row r="1" ht="24">
      <c r="B1" s="1" t="s">
        <v>298</v>
      </c>
    </row>
    <row r="2" spans="2:11" s="2" customFormat="1" ht="24">
      <c r="B2" s="9" t="s">
        <v>491</v>
      </c>
      <c r="G2" s="3" t="s">
        <v>23</v>
      </c>
      <c r="H2" s="398" t="s">
        <v>487</v>
      </c>
      <c r="I2" s="398"/>
      <c r="J2" s="2" t="s">
        <v>24</v>
      </c>
      <c r="K2" s="1"/>
    </row>
    <row r="3" spans="2:11" s="2" customFormat="1" ht="13.5" customHeight="1" thickBot="1">
      <c r="B3" s="1"/>
      <c r="E3" s="1"/>
      <c r="G3" s="3"/>
      <c r="K3" s="1"/>
    </row>
    <row r="4" spans="2:10" ht="24" customHeight="1" thickBot="1">
      <c r="B4" s="1"/>
      <c r="C4" s="442" t="s">
        <v>489</v>
      </c>
      <c r="D4" s="443"/>
      <c r="E4" s="443"/>
      <c r="F4" s="444"/>
      <c r="G4" s="442" t="s">
        <v>46</v>
      </c>
      <c r="H4" s="443"/>
      <c r="I4" s="443"/>
      <c r="J4" s="444"/>
    </row>
    <row r="5" spans="2:10" ht="24" customHeight="1" thickBot="1">
      <c r="B5" s="249"/>
      <c r="C5" s="451" t="s">
        <v>36</v>
      </c>
      <c r="D5" s="451"/>
      <c r="E5" s="451"/>
      <c r="F5" s="249" t="s">
        <v>37</v>
      </c>
      <c r="G5" s="451" t="s">
        <v>38</v>
      </c>
      <c r="H5" s="451"/>
      <c r="I5" s="451"/>
      <c r="J5" s="249" t="s">
        <v>37</v>
      </c>
    </row>
    <row r="6" spans="2:10" ht="24" customHeight="1">
      <c r="B6" s="167">
        <v>0.375</v>
      </c>
      <c r="C6" s="247" t="str">
        <f>'予選記入用'!C39</f>
        <v>香里丘</v>
      </c>
      <c r="D6" s="247" t="s">
        <v>71</v>
      </c>
      <c r="E6" s="247" t="str">
        <f>'予選記入用'!H39</f>
        <v>長尾</v>
      </c>
      <c r="F6" s="450" t="str">
        <f>C8</f>
        <v>寝屋川</v>
      </c>
      <c r="G6" s="247" t="str">
        <f>'予選記入用'!C41</f>
        <v>芦間</v>
      </c>
      <c r="H6" s="247" t="s">
        <v>490</v>
      </c>
      <c r="I6" s="247" t="str">
        <f>'予選記入用'!H41</f>
        <v>皐が丘</v>
      </c>
      <c r="J6" s="450" t="str">
        <f>G8</f>
        <v>門真西</v>
      </c>
    </row>
    <row r="7" spans="2:10" ht="24" customHeight="1">
      <c r="B7" s="116" t="s">
        <v>96</v>
      </c>
      <c r="C7" s="241"/>
      <c r="D7" s="241"/>
      <c r="E7" s="241"/>
      <c r="F7" s="449"/>
      <c r="G7" s="241"/>
      <c r="H7" s="241"/>
      <c r="I7" s="241"/>
      <c r="J7" s="449"/>
    </row>
    <row r="8" spans="2:10" ht="24" customHeight="1">
      <c r="B8" s="168">
        <v>0.40972222222222227</v>
      </c>
      <c r="C8" s="242" t="str">
        <f>'予選記入用'!M39</f>
        <v>寝屋川</v>
      </c>
      <c r="D8" s="242" t="s">
        <v>71</v>
      </c>
      <c r="E8" s="242" t="str">
        <f>'予選記入用'!R39</f>
        <v>市岡</v>
      </c>
      <c r="F8" s="440" t="str">
        <f>E6</f>
        <v>長尾</v>
      </c>
      <c r="G8" s="242" t="str">
        <f>'予選記入用'!M41</f>
        <v>門真西</v>
      </c>
      <c r="H8" s="242" t="s">
        <v>490</v>
      </c>
      <c r="I8" s="242" t="str">
        <f>'予選記入用'!R41</f>
        <v>枚方</v>
      </c>
      <c r="J8" s="440" t="str">
        <f>I6</f>
        <v>皐が丘</v>
      </c>
    </row>
    <row r="9" spans="2:10" ht="24" customHeight="1" thickBot="1">
      <c r="B9" s="246" t="s">
        <v>96</v>
      </c>
      <c r="C9" s="243"/>
      <c r="D9" s="243"/>
      <c r="E9" s="243"/>
      <c r="F9" s="445"/>
      <c r="G9" s="243"/>
      <c r="H9" s="243"/>
      <c r="I9" s="243"/>
      <c r="J9" s="441"/>
    </row>
    <row r="10" spans="2:10" ht="24" customHeight="1" thickBot="1">
      <c r="B10" s="446" t="s">
        <v>485</v>
      </c>
      <c r="C10" s="447"/>
      <c r="D10" s="447"/>
      <c r="E10" s="447"/>
      <c r="F10" s="447"/>
      <c r="G10" s="447"/>
      <c r="H10" s="447"/>
      <c r="I10" s="447"/>
      <c r="J10" s="448"/>
    </row>
    <row r="11" spans="2:10" ht="24" customHeight="1">
      <c r="B11" s="295">
        <v>0.4583333333333333</v>
      </c>
      <c r="C11" s="292" t="str">
        <f>'予選記入用'!C39</f>
        <v>香里丘</v>
      </c>
      <c r="D11" s="292" t="s">
        <v>71</v>
      </c>
      <c r="E11" s="292" t="str">
        <f>'予選記入用'!M39</f>
        <v>寝屋川</v>
      </c>
      <c r="F11" s="445" t="str">
        <f>E8</f>
        <v>市岡</v>
      </c>
      <c r="G11" s="292" t="str">
        <f>'予選記入用'!C41</f>
        <v>芦間</v>
      </c>
      <c r="H11" s="292" t="s">
        <v>22</v>
      </c>
      <c r="I11" s="292" t="str">
        <f>'予選記入用'!M41</f>
        <v>門真西</v>
      </c>
      <c r="J11" s="445" t="str">
        <f>I8</f>
        <v>枚方</v>
      </c>
    </row>
    <row r="12" spans="2:10" ht="24" customHeight="1">
      <c r="B12" s="116" t="s">
        <v>96</v>
      </c>
      <c r="C12" s="241"/>
      <c r="D12" s="241"/>
      <c r="E12" s="241"/>
      <c r="F12" s="449"/>
      <c r="G12" s="241"/>
      <c r="H12" s="241"/>
      <c r="I12" s="241"/>
      <c r="J12" s="449"/>
    </row>
    <row r="13" spans="2:10" ht="24" customHeight="1">
      <c r="B13" s="246">
        <v>0.4930555555555556</v>
      </c>
      <c r="C13" s="243" t="str">
        <f>'予選記入用'!H39</f>
        <v>長尾</v>
      </c>
      <c r="D13" s="243" t="s">
        <v>22</v>
      </c>
      <c r="E13" s="292" t="str">
        <f>'予選記入用'!R39</f>
        <v>市岡</v>
      </c>
      <c r="F13" s="445" t="str">
        <f>C11</f>
        <v>香里丘</v>
      </c>
      <c r="G13" s="292" t="str">
        <f>'予選記入用'!H41</f>
        <v>皐が丘</v>
      </c>
      <c r="H13" s="243" t="s">
        <v>22</v>
      </c>
      <c r="I13" s="243" t="str">
        <f>'予選記入用'!R41</f>
        <v>枚方</v>
      </c>
      <c r="J13" s="445" t="str">
        <f>G11</f>
        <v>芦間</v>
      </c>
    </row>
    <row r="14" spans="2:10" ht="24" customHeight="1" thickBot="1">
      <c r="B14" s="293" t="s">
        <v>96</v>
      </c>
      <c r="C14" s="294"/>
      <c r="D14" s="294"/>
      <c r="E14" s="243"/>
      <c r="F14" s="445"/>
      <c r="G14" s="243"/>
      <c r="H14" s="294"/>
      <c r="I14" s="294"/>
      <c r="J14" s="445"/>
    </row>
    <row r="15" spans="2:10" ht="24" customHeight="1" thickBot="1">
      <c r="B15" s="446" t="s">
        <v>486</v>
      </c>
      <c r="C15" s="447"/>
      <c r="D15" s="447"/>
      <c r="E15" s="447"/>
      <c r="F15" s="447"/>
      <c r="G15" s="447"/>
      <c r="H15" s="447"/>
      <c r="I15" s="447"/>
      <c r="J15" s="448"/>
    </row>
    <row r="16" spans="2:10" ht="24" customHeight="1">
      <c r="B16" s="295">
        <v>0.5625</v>
      </c>
      <c r="C16" s="292" t="str">
        <f>'予選記入用'!R39</f>
        <v>市岡</v>
      </c>
      <c r="D16" s="292" t="s">
        <v>22</v>
      </c>
      <c r="E16" s="292" t="str">
        <f>'予選記入用'!C39</f>
        <v>香里丘</v>
      </c>
      <c r="F16" s="445" t="str">
        <f>E18</f>
        <v>寝屋川</v>
      </c>
      <c r="G16" s="243" t="str">
        <f>'予選記入用'!R41</f>
        <v>枚方</v>
      </c>
      <c r="H16" s="292" t="s">
        <v>22</v>
      </c>
      <c r="I16" s="243" t="str">
        <f>'予選記入用'!C41</f>
        <v>芦間</v>
      </c>
      <c r="J16" s="445" t="str">
        <f>I18</f>
        <v>門真西</v>
      </c>
    </row>
    <row r="17" spans="2:10" ht="24" customHeight="1">
      <c r="B17" s="246" t="s">
        <v>96</v>
      </c>
      <c r="C17" s="243"/>
      <c r="D17" s="243"/>
      <c r="E17" s="243"/>
      <c r="F17" s="449"/>
      <c r="G17" s="244"/>
      <c r="H17" s="243"/>
      <c r="I17" s="244"/>
      <c r="J17" s="449"/>
    </row>
    <row r="18" spans="2:10" ht="24" customHeight="1">
      <c r="B18" s="240">
        <v>0.5972222222222222</v>
      </c>
      <c r="C18" s="242" t="str">
        <f>'予選記入用'!H39</f>
        <v>長尾</v>
      </c>
      <c r="D18" s="242" t="s">
        <v>22</v>
      </c>
      <c r="E18" s="239" t="str">
        <f>'予選記入用'!M39</f>
        <v>寝屋川</v>
      </c>
      <c r="F18" s="440" t="str">
        <f>C16</f>
        <v>市岡</v>
      </c>
      <c r="G18" s="239" t="str">
        <f>'予選記入用'!H41</f>
        <v>皐が丘</v>
      </c>
      <c r="H18" s="239" t="s">
        <v>22</v>
      </c>
      <c r="I18" s="239" t="str">
        <f>'予選記入用'!M41</f>
        <v>門真西</v>
      </c>
      <c r="J18" s="440" t="str">
        <f>G16</f>
        <v>枚方</v>
      </c>
    </row>
    <row r="19" spans="1:11" ht="24" customHeight="1" thickBot="1">
      <c r="A19" s="162"/>
      <c r="B19" s="248" t="s">
        <v>96</v>
      </c>
      <c r="C19" s="297"/>
      <c r="D19" s="245"/>
      <c r="E19" s="297"/>
      <c r="F19" s="441"/>
      <c r="G19" s="297"/>
      <c r="H19" s="245"/>
      <c r="I19" s="297"/>
      <c r="J19" s="441"/>
      <c r="K19" s="296"/>
    </row>
    <row r="20" ht="22.5" customHeight="1"/>
    <row r="21" ht="24">
      <c r="B21" s="1" t="s">
        <v>298</v>
      </c>
    </row>
    <row r="22" spans="2:10" ht="24">
      <c r="B22" s="9" t="s">
        <v>492</v>
      </c>
      <c r="C22" s="2"/>
      <c r="D22" s="2"/>
      <c r="E22" s="2"/>
      <c r="F22" s="2"/>
      <c r="G22" s="3" t="s">
        <v>23</v>
      </c>
      <c r="H22" s="398" t="s">
        <v>14</v>
      </c>
      <c r="I22" s="398"/>
      <c r="J22" s="2" t="s">
        <v>24</v>
      </c>
    </row>
    <row r="23" spans="2:10" ht="13.5" customHeight="1" thickBot="1">
      <c r="B23" s="1"/>
      <c r="C23" s="2"/>
      <c r="D23" s="2"/>
      <c r="E23" s="1"/>
      <c r="F23" s="2"/>
      <c r="G23" s="3"/>
      <c r="H23" s="2"/>
      <c r="I23" s="2"/>
      <c r="J23" s="2"/>
    </row>
    <row r="24" spans="2:10" ht="24" customHeight="1" thickBot="1">
      <c r="B24" s="1"/>
      <c r="C24" s="442" t="s">
        <v>45</v>
      </c>
      <c r="D24" s="443"/>
      <c r="E24" s="443"/>
      <c r="F24" s="444"/>
      <c r="G24" s="442" t="s">
        <v>488</v>
      </c>
      <c r="H24" s="443"/>
      <c r="I24" s="443"/>
      <c r="J24" s="444"/>
    </row>
    <row r="25" spans="2:10" ht="24" customHeight="1" thickBot="1">
      <c r="B25" s="249"/>
      <c r="C25" s="451" t="s">
        <v>25</v>
      </c>
      <c r="D25" s="451"/>
      <c r="E25" s="451"/>
      <c r="F25" s="249" t="s">
        <v>26</v>
      </c>
      <c r="G25" s="451" t="s">
        <v>27</v>
      </c>
      <c r="H25" s="451"/>
      <c r="I25" s="451"/>
      <c r="J25" s="249" t="s">
        <v>26</v>
      </c>
    </row>
    <row r="26" spans="2:10" ht="24" customHeight="1">
      <c r="B26" s="167">
        <v>0.375</v>
      </c>
      <c r="C26" s="247" t="str">
        <f>'予選記入用'!C40</f>
        <v>なみはや</v>
      </c>
      <c r="D26" s="247" t="s">
        <v>22</v>
      </c>
      <c r="E26" s="247" t="str">
        <f>'予選記入用'!H40</f>
        <v>牧野</v>
      </c>
      <c r="F26" s="450" t="str">
        <f>C28</f>
        <v>港</v>
      </c>
      <c r="G26" s="247" t="str">
        <f>'予選記入用'!C42</f>
        <v>四條畷</v>
      </c>
      <c r="H26" s="247" t="s">
        <v>22</v>
      </c>
      <c r="I26" s="247" t="str">
        <f>'予選記入用'!H42</f>
        <v>緑風冠</v>
      </c>
      <c r="J26" s="450" t="str">
        <f>G28</f>
        <v>西寝屋川</v>
      </c>
    </row>
    <row r="27" spans="2:10" ht="24" customHeight="1">
      <c r="B27" s="116" t="s">
        <v>96</v>
      </c>
      <c r="C27" s="241"/>
      <c r="D27" s="241"/>
      <c r="E27" s="241"/>
      <c r="F27" s="449"/>
      <c r="G27" s="241"/>
      <c r="H27" s="241"/>
      <c r="I27" s="241"/>
      <c r="J27" s="449"/>
    </row>
    <row r="28" spans="2:10" ht="24" customHeight="1">
      <c r="B28" s="168">
        <v>0.40972222222222227</v>
      </c>
      <c r="C28" s="242" t="str">
        <f>'予選記入用'!M40</f>
        <v>港</v>
      </c>
      <c r="D28" s="242" t="s">
        <v>22</v>
      </c>
      <c r="E28" s="242" t="str">
        <f>'予選記入用'!R40</f>
        <v>枚方津田</v>
      </c>
      <c r="F28" s="440" t="str">
        <f>E26</f>
        <v>牧野</v>
      </c>
      <c r="G28" s="242" t="str">
        <f>'予選記入用'!M42</f>
        <v>西寝屋川</v>
      </c>
      <c r="H28" s="242" t="s">
        <v>22</v>
      </c>
      <c r="I28" s="242" t="str">
        <f>'予選記入用'!R42</f>
        <v>交野</v>
      </c>
      <c r="J28" s="440" t="str">
        <f>I26</f>
        <v>緑風冠</v>
      </c>
    </row>
    <row r="29" spans="2:10" ht="24" customHeight="1" thickBot="1">
      <c r="B29" s="246" t="s">
        <v>96</v>
      </c>
      <c r="C29" s="243"/>
      <c r="D29" s="243"/>
      <c r="E29" s="243"/>
      <c r="F29" s="445"/>
      <c r="G29" s="243"/>
      <c r="H29" s="243"/>
      <c r="I29" s="243"/>
      <c r="J29" s="445"/>
    </row>
    <row r="30" spans="2:10" ht="24" customHeight="1" thickBot="1">
      <c r="B30" s="446" t="s">
        <v>485</v>
      </c>
      <c r="C30" s="447"/>
      <c r="D30" s="447"/>
      <c r="E30" s="447"/>
      <c r="F30" s="447"/>
      <c r="G30" s="447"/>
      <c r="H30" s="447"/>
      <c r="I30" s="447"/>
      <c r="J30" s="448"/>
    </row>
    <row r="31" spans="2:10" ht="24" customHeight="1">
      <c r="B31" s="295">
        <v>0.4583333333333333</v>
      </c>
      <c r="C31" s="292" t="str">
        <f>'予選記入用'!C40</f>
        <v>なみはや</v>
      </c>
      <c r="D31" s="292" t="s">
        <v>22</v>
      </c>
      <c r="E31" s="292" t="str">
        <f>'予選記入用'!M40</f>
        <v>港</v>
      </c>
      <c r="F31" s="445" t="str">
        <f>E28</f>
        <v>枚方津田</v>
      </c>
      <c r="G31" s="292" t="str">
        <f>'予選記入用'!C42</f>
        <v>四條畷</v>
      </c>
      <c r="H31" s="292" t="s">
        <v>22</v>
      </c>
      <c r="I31" s="292" t="str">
        <f>'予選記入用'!M42</f>
        <v>西寝屋川</v>
      </c>
      <c r="J31" s="445" t="str">
        <f>I28</f>
        <v>交野</v>
      </c>
    </row>
    <row r="32" spans="2:10" ht="24" customHeight="1">
      <c r="B32" s="116" t="s">
        <v>96</v>
      </c>
      <c r="C32" s="241"/>
      <c r="D32" s="241"/>
      <c r="E32" s="241"/>
      <c r="F32" s="449"/>
      <c r="G32" s="241"/>
      <c r="H32" s="241"/>
      <c r="I32" s="241"/>
      <c r="J32" s="449"/>
    </row>
    <row r="33" spans="2:10" ht="24" customHeight="1">
      <c r="B33" s="246">
        <v>0.4930555555555556</v>
      </c>
      <c r="C33" s="243" t="str">
        <f>'予選記入用'!H40</f>
        <v>牧野</v>
      </c>
      <c r="D33" s="243" t="s">
        <v>22</v>
      </c>
      <c r="E33" s="292" t="str">
        <f>'予選記入用'!R40</f>
        <v>枚方津田</v>
      </c>
      <c r="F33" s="445" t="str">
        <f>C31</f>
        <v>なみはや</v>
      </c>
      <c r="G33" s="292" t="str">
        <f>'予選記入用'!H42</f>
        <v>緑風冠</v>
      </c>
      <c r="H33" s="243" t="s">
        <v>22</v>
      </c>
      <c r="I33" s="243" t="str">
        <f>'予選記入用'!R42</f>
        <v>交野</v>
      </c>
      <c r="J33" s="445" t="str">
        <f>G31</f>
        <v>四條畷</v>
      </c>
    </row>
    <row r="34" spans="2:10" ht="24" customHeight="1" thickBot="1">
      <c r="B34" s="293" t="s">
        <v>96</v>
      </c>
      <c r="C34" s="294"/>
      <c r="D34" s="294"/>
      <c r="E34" s="243"/>
      <c r="F34" s="445"/>
      <c r="G34" s="243"/>
      <c r="H34" s="294"/>
      <c r="I34" s="294"/>
      <c r="J34" s="445"/>
    </row>
    <row r="35" spans="2:10" ht="24" customHeight="1" thickBot="1">
      <c r="B35" s="446" t="s">
        <v>486</v>
      </c>
      <c r="C35" s="447"/>
      <c r="D35" s="447"/>
      <c r="E35" s="447"/>
      <c r="F35" s="447"/>
      <c r="G35" s="447"/>
      <c r="H35" s="447"/>
      <c r="I35" s="447"/>
      <c r="J35" s="448"/>
    </row>
    <row r="36" spans="2:10" ht="24" customHeight="1">
      <c r="B36" s="295">
        <v>0.5625</v>
      </c>
      <c r="C36" s="292" t="str">
        <f>'予選記入用'!R40</f>
        <v>枚方津田</v>
      </c>
      <c r="D36" s="292" t="s">
        <v>22</v>
      </c>
      <c r="E36" s="292" t="str">
        <f>'予選記入用'!C40</f>
        <v>なみはや</v>
      </c>
      <c r="F36" s="445" t="str">
        <f>E38</f>
        <v>港</v>
      </c>
      <c r="G36" s="243" t="str">
        <f>'予選記入用'!R42</f>
        <v>交野</v>
      </c>
      <c r="H36" s="292" t="s">
        <v>22</v>
      </c>
      <c r="I36" s="243" t="str">
        <f>'予選記入用'!C42</f>
        <v>四條畷</v>
      </c>
      <c r="J36" s="445" t="str">
        <f>I38</f>
        <v>西寝屋川</v>
      </c>
    </row>
    <row r="37" spans="2:10" ht="24" customHeight="1">
      <c r="B37" s="246" t="s">
        <v>96</v>
      </c>
      <c r="C37" s="243"/>
      <c r="D37" s="243"/>
      <c r="E37" s="243"/>
      <c r="F37" s="449"/>
      <c r="G37" s="244"/>
      <c r="H37" s="243"/>
      <c r="I37" s="244"/>
      <c r="J37" s="449"/>
    </row>
    <row r="38" spans="2:10" ht="24" customHeight="1">
      <c r="B38" s="240">
        <v>0.5972222222222222</v>
      </c>
      <c r="C38" s="242" t="str">
        <f>'予選記入用'!H40</f>
        <v>牧野</v>
      </c>
      <c r="D38" s="242" t="s">
        <v>22</v>
      </c>
      <c r="E38" s="239" t="str">
        <f>'予選記入用'!M40</f>
        <v>港</v>
      </c>
      <c r="F38" s="440" t="str">
        <f>C36</f>
        <v>枚方津田</v>
      </c>
      <c r="G38" s="239" t="str">
        <f>'予選記入用'!H42</f>
        <v>緑風冠</v>
      </c>
      <c r="H38" s="239" t="s">
        <v>22</v>
      </c>
      <c r="I38" s="239" t="str">
        <f>'予選記入用'!M42</f>
        <v>西寝屋川</v>
      </c>
      <c r="J38" s="440" t="str">
        <f>G36</f>
        <v>交野</v>
      </c>
    </row>
    <row r="39" spans="1:11" ht="24" customHeight="1" thickBot="1">
      <c r="A39" s="162"/>
      <c r="B39" s="248" t="s">
        <v>96</v>
      </c>
      <c r="C39" s="297"/>
      <c r="D39" s="297"/>
      <c r="E39" s="297"/>
      <c r="F39" s="441"/>
      <c r="G39" s="297"/>
      <c r="H39" s="297"/>
      <c r="I39" s="297"/>
      <c r="J39" s="441"/>
      <c r="K39" s="296"/>
    </row>
    <row r="40" spans="2:10" ht="30" customHeight="1">
      <c r="B40" s="118"/>
      <c r="C40" s="243"/>
      <c r="D40" s="243"/>
      <c r="E40" s="243"/>
      <c r="F40" s="210"/>
      <c r="G40" s="243"/>
      <c r="H40" s="243"/>
      <c r="I40" s="243"/>
      <c r="J40" s="210"/>
    </row>
    <row r="41" spans="2:10" ht="30" customHeight="1">
      <c r="B41" s="5"/>
      <c r="C41" s="7"/>
      <c r="D41" s="7"/>
      <c r="E41" s="7"/>
      <c r="F41" s="8"/>
      <c r="G41" s="7"/>
      <c r="H41" s="7"/>
      <c r="I41" s="7"/>
      <c r="J41" s="8"/>
    </row>
    <row r="42" spans="2:10" ht="30" customHeight="1">
      <c r="B42" s="5"/>
      <c r="C42" s="7"/>
      <c r="D42" s="7"/>
      <c r="E42" s="7"/>
      <c r="F42" s="8"/>
      <c r="G42" s="7"/>
      <c r="H42" s="7"/>
      <c r="I42" s="7"/>
      <c r="J42" s="8"/>
    </row>
    <row r="43" spans="2:10" ht="30" customHeight="1">
      <c r="B43" s="5"/>
      <c r="C43" s="7"/>
      <c r="D43" s="7"/>
      <c r="E43" s="7"/>
      <c r="F43" s="8"/>
      <c r="G43" s="7"/>
      <c r="H43" s="7"/>
      <c r="I43" s="7"/>
      <c r="J43" s="8"/>
    </row>
    <row r="44" spans="2:10" ht="30" customHeight="1">
      <c r="B44" s="5"/>
      <c r="C44" s="7"/>
      <c r="D44" s="7"/>
      <c r="E44" s="7"/>
      <c r="F44" s="8"/>
      <c r="G44" s="7"/>
      <c r="H44" s="7"/>
      <c r="I44" s="7"/>
      <c r="J44" s="8"/>
    </row>
  </sheetData>
  <sheetProtection/>
  <mergeCells count="38">
    <mergeCell ref="C5:E5"/>
    <mergeCell ref="G5:I5"/>
    <mergeCell ref="H2:I2"/>
    <mergeCell ref="H22:I22"/>
    <mergeCell ref="F16:F17"/>
    <mergeCell ref="F13:F14"/>
    <mergeCell ref="B10:J10"/>
    <mergeCell ref="C4:F4"/>
    <mergeCell ref="G4:J4"/>
    <mergeCell ref="B15:J15"/>
    <mergeCell ref="F6:F7"/>
    <mergeCell ref="J6:J7"/>
    <mergeCell ref="F8:F9"/>
    <mergeCell ref="J8:J9"/>
    <mergeCell ref="F11:F12"/>
    <mergeCell ref="J11:J12"/>
    <mergeCell ref="J13:J14"/>
    <mergeCell ref="J16:J17"/>
    <mergeCell ref="F18:F19"/>
    <mergeCell ref="J18:J19"/>
    <mergeCell ref="C25:E25"/>
    <mergeCell ref="G25:I25"/>
    <mergeCell ref="F28:F29"/>
    <mergeCell ref="F36:F37"/>
    <mergeCell ref="J36:J37"/>
    <mergeCell ref="F33:F34"/>
    <mergeCell ref="J33:J34"/>
    <mergeCell ref="B35:J35"/>
    <mergeCell ref="F38:F39"/>
    <mergeCell ref="J38:J39"/>
    <mergeCell ref="G24:J24"/>
    <mergeCell ref="C24:F24"/>
    <mergeCell ref="J28:J29"/>
    <mergeCell ref="B30:J30"/>
    <mergeCell ref="F31:F32"/>
    <mergeCell ref="J31:J32"/>
    <mergeCell ref="F26:F27"/>
    <mergeCell ref="J26:J27"/>
  </mergeCells>
  <printOptions/>
  <pageMargins left="0.3" right="0.24" top="0.36" bottom="0.53" header="0.23" footer="0.31"/>
  <pageSetup horizontalDpi="600" verticalDpi="600" orientation="portrait" paperSize="9" scale="92" r:id="rId1"/>
</worksheet>
</file>

<file path=xl/worksheets/sheet8.xml><?xml version="1.0" encoding="utf-8"?>
<worksheet xmlns="http://schemas.openxmlformats.org/spreadsheetml/2006/main" xmlns:r="http://schemas.openxmlformats.org/officeDocument/2006/relationships">
  <sheetPr>
    <tabColor rgb="FF92D050"/>
  </sheetPr>
  <dimension ref="A1:AH38"/>
  <sheetViews>
    <sheetView view="pageBreakPreview" zoomScaleNormal="75" zoomScaleSheetLayoutView="100" zoomScalePageLayoutView="0" workbookViewId="0" topLeftCell="A10">
      <selection activeCell="C24" sqref="C24:E24"/>
    </sheetView>
  </sheetViews>
  <sheetFormatPr defaultColWidth="9.00390625" defaultRowHeight="13.5"/>
  <cols>
    <col min="1" max="1" width="3.50390625" style="11" customWidth="1"/>
    <col min="2" max="2" width="9.00390625" style="10" customWidth="1"/>
    <col min="3" max="18" width="5.00390625" style="10" customWidth="1"/>
    <col min="19" max="20" width="3.75390625" style="10" customWidth="1"/>
    <col min="21" max="21" width="4.125" style="11" customWidth="1"/>
    <col min="22" max="40" width="2.50390625" style="11" customWidth="1"/>
    <col min="41" max="16384" width="9.00390625" style="11" customWidth="1"/>
  </cols>
  <sheetData>
    <row r="1" ht="8.25" customHeight="1" thickBot="1">
      <c r="T1" s="11"/>
    </row>
    <row r="2" spans="2:34" ht="30" customHeight="1">
      <c r="B2" s="29" t="s">
        <v>39</v>
      </c>
      <c r="C2" s="429" t="str">
        <f>B3</f>
        <v>香里丘</v>
      </c>
      <c r="D2" s="418"/>
      <c r="E2" s="418"/>
      <c r="F2" s="429" t="str">
        <f>B4</f>
        <v>長尾</v>
      </c>
      <c r="G2" s="418"/>
      <c r="H2" s="418"/>
      <c r="I2" s="429" t="str">
        <f>B5</f>
        <v>寝屋川</v>
      </c>
      <c r="J2" s="418"/>
      <c r="K2" s="418"/>
      <c r="L2" s="429" t="str">
        <f>B6</f>
        <v>市岡</v>
      </c>
      <c r="M2" s="418"/>
      <c r="N2" s="419"/>
      <c r="O2" s="35" t="s">
        <v>29</v>
      </c>
      <c r="P2" s="36" t="s">
        <v>30</v>
      </c>
      <c r="Q2" s="37" t="s">
        <v>31</v>
      </c>
      <c r="T2" s="11"/>
      <c r="U2" s="11">
        <v>1</v>
      </c>
      <c r="V2" s="11">
        <v>2</v>
      </c>
      <c r="W2" s="11">
        <v>3</v>
      </c>
      <c r="X2" s="11">
        <v>4</v>
      </c>
      <c r="Z2" s="11">
        <v>1</v>
      </c>
      <c r="AA2" s="11">
        <v>2</v>
      </c>
      <c r="AB2" s="11">
        <v>3</v>
      </c>
      <c r="AC2" s="11">
        <v>4</v>
      </c>
      <c r="AE2" s="11">
        <v>1</v>
      </c>
      <c r="AF2" s="11">
        <v>2</v>
      </c>
      <c r="AG2" s="11">
        <v>3</v>
      </c>
      <c r="AH2" s="11">
        <v>4</v>
      </c>
    </row>
    <row r="3" spans="2:34" ht="30" customHeight="1">
      <c r="B3" s="33" t="str">
        <f>'予選記入用'!C39</f>
        <v>香里丘</v>
      </c>
      <c r="C3" s="452"/>
      <c r="D3" s="453"/>
      <c r="E3" s="453"/>
      <c r="F3" s="19">
        <v>33</v>
      </c>
      <c r="G3" s="20" t="str">
        <f>IF(F3&gt;H3,"○",IF(F3&lt;H3,"×",IF(F3=H3,"△","")))</f>
        <v>○</v>
      </c>
      <c r="H3" s="20">
        <v>20</v>
      </c>
      <c r="I3" s="19">
        <v>27</v>
      </c>
      <c r="J3" s="20" t="str">
        <f>IF(I3&gt;K3,"○",IF(I3&lt;K3,"×",IF(I3=K3,"△","")))</f>
        <v>○</v>
      </c>
      <c r="K3" s="20">
        <v>19</v>
      </c>
      <c r="L3" s="19">
        <v>31</v>
      </c>
      <c r="M3" s="20" t="str">
        <f>IF(L3&gt;N3,"○",IF(L3&lt;N3,"×",IF(L3=N3,"△","")))</f>
        <v>○</v>
      </c>
      <c r="N3" s="32">
        <v>28</v>
      </c>
      <c r="O3" s="38">
        <f>SUM(U3:X3)</f>
        <v>3</v>
      </c>
      <c r="P3" s="39">
        <f>SUM(Z3:AC3)</f>
        <v>0</v>
      </c>
      <c r="Q3" s="40">
        <f>RANK(O3,$O$3:$O$6,0)</f>
        <v>1</v>
      </c>
      <c r="T3" s="11"/>
      <c r="U3" s="11">
        <f>IF(D3="○",1,"")</f>
      </c>
      <c r="V3" s="11">
        <f>IF(G3="○",1,"")</f>
        <v>1</v>
      </c>
      <c r="W3" s="11">
        <f>IF(J3="○",1,"")</f>
        <v>1</v>
      </c>
      <c r="X3" s="11">
        <f>IF(M3="○",1,"")</f>
        <v>1</v>
      </c>
      <c r="Z3" s="11">
        <f>IF(D3="×",1,"")</f>
      </c>
      <c r="AA3" s="11">
        <f>IF(G3="×",1,"")</f>
      </c>
      <c r="AB3" s="11">
        <f>IF(J3="×",1,"")</f>
      </c>
      <c r="AC3" s="11">
        <f>IF(M3="×",1,"")</f>
      </c>
      <c r="AE3" s="11">
        <f>IF(D3="△",1,"")</f>
      </c>
      <c r="AF3" s="11">
        <f>IF(G3="△",1,"")</f>
      </c>
      <c r="AG3" s="11">
        <f>IF(J3="△",1,"")</f>
      </c>
      <c r="AH3" s="11">
        <f>IF(M3="△",1,"")</f>
      </c>
    </row>
    <row r="4" spans="2:34" ht="30" customHeight="1">
      <c r="B4" s="33" t="str">
        <f>'予選記入用'!H39</f>
        <v>長尾</v>
      </c>
      <c r="C4" s="19">
        <v>20</v>
      </c>
      <c r="D4" s="20" t="str">
        <f>IF(C4&gt;E4,"○",IF(C4&lt;E4,"×",IF(C4=E4,"△","")))</f>
        <v>×</v>
      </c>
      <c r="E4" s="20">
        <v>33</v>
      </c>
      <c r="F4" s="452"/>
      <c r="G4" s="453"/>
      <c r="H4" s="453"/>
      <c r="I4" s="19">
        <v>35</v>
      </c>
      <c r="J4" s="20" t="str">
        <f>IF(I4&gt;K4,"○",IF(I4&lt;K4,"×",IF(I4=K4,"△","")))</f>
        <v>○</v>
      </c>
      <c r="K4" s="20">
        <v>21</v>
      </c>
      <c r="L4" s="19">
        <v>51</v>
      </c>
      <c r="M4" s="20" t="str">
        <f>IF(L4&gt;N4,"○",IF(L4&lt;N4,"×",IF(L4=N4,"△","")))</f>
        <v>○</v>
      </c>
      <c r="N4" s="32">
        <v>15</v>
      </c>
      <c r="O4" s="38">
        <f>SUM(U4:X4)</f>
        <v>2</v>
      </c>
      <c r="P4" s="39">
        <f>SUM(Z4:AC4)</f>
        <v>1</v>
      </c>
      <c r="Q4" s="40">
        <f>RANK(O4,$O$3:$O$6,0)</f>
        <v>2</v>
      </c>
      <c r="T4" s="11"/>
      <c r="U4" s="11">
        <f>IF(D4="○",1,"")</f>
      </c>
      <c r="V4" s="11">
        <f>IF(G4="○",1,"")</f>
      </c>
      <c r="W4" s="11">
        <f>IF(J4="○",1,"")</f>
        <v>1</v>
      </c>
      <c r="X4" s="11">
        <f>IF(M4="○",1,"")</f>
        <v>1</v>
      </c>
      <c r="Z4" s="11">
        <f>IF(D4="×",1,"")</f>
        <v>1</v>
      </c>
      <c r="AA4" s="11">
        <f>IF(G4="×",1,"")</f>
      </c>
      <c r="AB4" s="11">
        <f>IF(J4="×",1,"")</f>
      </c>
      <c r="AC4" s="11">
        <f>IF(M4="×",1,"")</f>
      </c>
      <c r="AE4" s="11">
        <f>IF(D4="△",1,"")</f>
      </c>
      <c r="AF4" s="11">
        <f>IF(G4="△",1,"")</f>
      </c>
      <c r="AG4" s="11">
        <f>IF(J4="△",1,"")</f>
      </c>
      <c r="AH4" s="11">
        <f>IF(M4="△",1,"")</f>
      </c>
    </row>
    <row r="5" spans="2:34" ht="30" customHeight="1">
      <c r="B5" s="33" t="str">
        <f>'予選記入用'!M39</f>
        <v>寝屋川</v>
      </c>
      <c r="C5" s="19">
        <v>19</v>
      </c>
      <c r="D5" s="20" t="str">
        <f>IF(C5&gt;E5,"○",IF(C5&lt;E5,"×",IF(C5=E5,"△","")))</f>
        <v>×</v>
      </c>
      <c r="E5" s="20">
        <v>27</v>
      </c>
      <c r="F5" s="19">
        <v>21</v>
      </c>
      <c r="G5" s="20" t="str">
        <f>IF(F5&gt;H5,"○",IF(F5&lt;H5,"×",IF(F5=H5,"△","")))</f>
        <v>×</v>
      </c>
      <c r="H5" s="20">
        <v>35</v>
      </c>
      <c r="I5" s="452"/>
      <c r="J5" s="453"/>
      <c r="K5" s="453"/>
      <c r="L5" s="19">
        <v>38</v>
      </c>
      <c r="M5" s="20" t="str">
        <f>IF(L5&gt;N5,"○",IF(L5&lt;N5,"×",IF(L5=N5,"△","")))</f>
        <v>○</v>
      </c>
      <c r="N5" s="32">
        <v>31</v>
      </c>
      <c r="O5" s="38">
        <f>SUM(U5:X5)</f>
        <v>1</v>
      </c>
      <c r="P5" s="39">
        <f>SUM(Z5:AC5)</f>
        <v>2</v>
      </c>
      <c r="Q5" s="40">
        <f>RANK(O5,$O$3:$O$6,0)</f>
        <v>3</v>
      </c>
      <c r="T5" s="11"/>
      <c r="U5" s="11">
        <f>IF(D5="○",1,"")</f>
      </c>
      <c r="V5" s="11">
        <f>IF(G5="○",1,"")</f>
      </c>
      <c r="W5" s="11">
        <f>IF(J5="○",1,"")</f>
      </c>
      <c r="X5" s="11">
        <f>IF(M5="○",1,"")</f>
        <v>1</v>
      </c>
      <c r="Z5" s="11">
        <f>IF(D5="×",1,"")</f>
        <v>1</v>
      </c>
      <c r="AA5" s="11">
        <f>IF(G5="×",1,"")</f>
        <v>1</v>
      </c>
      <c r="AB5" s="11">
        <f>IF(J5="×",1,"")</f>
      </c>
      <c r="AC5" s="11">
        <f>IF(M5="×",1,"")</f>
      </c>
      <c r="AE5" s="11">
        <f>IF(D5="△",1,"")</f>
      </c>
      <c r="AF5" s="11">
        <f>IF(G5="△",1,"")</f>
      </c>
      <c r="AG5" s="11">
        <f>IF(J5="△",1,"")</f>
      </c>
      <c r="AH5" s="11">
        <f>IF(M5="△",1,"")</f>
      </c>
    </row>
    <row r="6" spans="2:34" ht="30" customHeight="1" thickBot="1">
      <c r="B6" s="34" t="str">
        <f>'予選記入用'!R39</f>
        <v>市岡</v>
      </c>
      <c r="C6" s="22">
        <v>28</v>
      </c>
      <c r="D6" s="23" t="str">
        <f>IF(C6&gt;E6,"○",IF(C6&lt;E6,"×",IF(C6=E6,"△","")))</f>
        <v>×</v>
      </c>
      <c r="E6" s="23">
        <v>31</v>
      </c>
      <c r="F6" s="22">
        <v>15</v>
      </c>
      <c r="G6" s="23" t="str">
        <f>IF(F6&gt;H6,"○",IF(F6&lt;H6,"×",IF(F6=H6,"△","")))</f>
        <v>×</v>
      </c>
      <c r="H6" s="23">
        <v>51</v>
      </c>
      <c r="I6" s="22">
        <v>31</v>
      </c>
      <c r="J6" s="23" t="str">
        <f>IF(I6&gt;K6,"○",IF(I6&lt;K6,"×",IF(I6=K6,"△","")))</f>
        <v>×</v>
      </c>
      <c r="K6" s="23">
        <v>38</v>
      </c>
      <c r="L6" s="454"/>
      <c r="M6" s="455"/>
      <c r="N6" s="456"/>
      <c r="O6" s="41">
        <f>SUM(U6:X6)</f>
        <v>0</v>
      </c>
      <c r="P6" s="42">
        <f>SUM(Z6:AC6)</f>
        <v>3</v>
      </c>
      <c r="Q6" s="43">
        <f>RANK(O6,$O$3:$O$6,0)</f>
        <v>4</v>
      </c>
      <c r="T6" s="11"/>
      <c r="U6" s="11">
        <f>IF(D6="○",1,"")</f>
      </c>
      <c r="V6" s="11">
        <f>IF(G6="○",1,"")</f>
      </c>
      <c r="W6" s="11">
        <f>IF(J6="○",1,"")</f>
      </c>
      <c r="X6" s="11">
        <f>IF(M6="○",1,"")</f>
      </c>
      <c r="Z6" s="11">
        <f>IF(D6="×",1,"")</f>
        <v>1</v>
      </c>
      <c r="AA6" s="11">
        <f>IF(G6="×",1,"")</f>
        <v>1</v>
      </c>
      <c r="AB6" s="11">
        <f>IF(J6="×",1,"")</f>
        <v>1</v>
      </c>
      <c r="AC6" s="11">
        <f>IF(M6="×",1,"")</f>
      </c>
      <c r="AE6" s="11">
        <f>IF(D6="△",1,"")</f>
      </c>
      <c r="AF6" s="11">
        <f>IF(G6="△",1,"")</f>
      </c>
      <c r="AG6" s="11">
        <f>IF(J6="△",1,"")</f>
      </c>
      <c r="AH6" s="11">
        <f>IF(M6="△",1,"")</f>
      </c>
    </row>
    <row r="7" ht="7.5" customHeight="1">
      <c r="T7" s="11"/>
    </row>
    <row r="8" ht="7.5" customHeight="1" thickBot="1">
      <c r="T8" s="11"/>
    </row>
    <row r="9" spans="2:34" ht="30" customHeight="1">
      <c r="B9" s="29" t="s">
        <v>40</v>
      </c>
      <c r="C9" s="429" t="str">
        <f>B10</f>
        <v>なみはや</v>
      </c>
      <c r="D9" s="418"/>
      <c r="E9" s="418"/>
      <c r="F9" s="429" t="str">
        <f>B11</f>
        <v>牧野</v>
      </c>
      <c r="G9" s="418"/>
      <c r="H9" s="418"/>
      <c r="I9" s="429" t="str">
        <f>B12</f>
        <v>港</v>
      </c>
      <c r="J9" s="418"/>
      <c r="K9" s="418"/>
      <c r="L9" s="429" t="str">
        <f>B13</f>
        <v>枚方津田</v>
      </c>
      <c r="M9" s="418"/>
      <c r="N9" s="419"/>
      <c r="O9" s="35" t="s">
        <v>29</v>
      </c>
      <c r="P9" s="36" t="s">
        <v>30</v>
      </c>
      <c r="Q9" s="37" t="s">
        <v>31</v>
      </c>
      <c r="T9" s="11"/>
      <c r="U9" s="11">
        <v>1</v>
      </c>
      <c r="V9" s="11">
        <v>2</v>
      </c>
      <c r="W9" s="11">
        <v>3</v>
      </c>
      <c r="X9" s="11">
        <v>4</v>
      </c>
      <c r="Z9" s="11">
        <v>1</v>
      </c>
      <c r="AA9" s="11">
        <v>2</v>
      </c>
      <c r="AB9" s="11">
        <v>3</v>
      </c>
      <c r="AC9" s="11">
        <v>4</v>
      </c>
      <c r="AE9" s="11">
        <v>1</v>
      </c>
      <c r="AF9" s="11">
        <v>2</v>
      </c>
      <c r="AG9" s="11">
        <v>3</v>
      </c>
      <c r="AH9" s="11">
        <v>4</v>
      </c>
    </row>
    <row r="10" spans="2:34" ht="30" customHeight="1">
      <c r="B10" s="33" t="str">
        <f>'予選記入用'!C40</f>
        <v>なみはや</v>
      </c>
      <c r="C10" s="452"/>
      <c r="D10" s="453"/>
      <c r="E10" s="453"/>
      <c r="F10" s="19">
        <v>24</v>
      </c>
      <c r="G10" s="20" t="str">
        <f>IF(F10&gt;H10,"○",IF(F10&lt;H10,"×",IF(F10=H10,"△","")))</f>
        <v>○</v>
      </c>
      <c r="H10" s="20">
        <v>19</v>
      </c>
      <c r="I10" s="19">
        <v>53</v>
      </c>
      <c r="J10" s="20" t="str">
        <f>IF(I10&gt;K10,"○",IF(I10&lt;K10,"×",IF(I10=K10,"△","")))</f>
        <v>○</v>
      </c>
      <c r="K10" s="20">
        <v>14</v>
      </c>
      <c r="L10" s="19">
        <v>44</v>
      </c>
      <c r="M10" s="20" t="str">
        <f>IF(L10&gt;N10,"○",IF(L10&lt;N10,"×",IF(L10=N10,"△","")))</f>
        <v>×</v>
      </c>
      <c r="N10" s="32">
        <v>48</v>
      </c>
      <c r="O10" s="38">
        <f>SUM(U10:X10)</f>
        <v>2</v>
      </c>
      <c r="P10" s="39">
        <f>SUM(Z10:AC10)</f>
        <v>1</v>
      </c>
      <c r="Q10" s="40">
        <f>RANK(O10,$O$10:$O$13,0)</f>
        <v>2</v>
      </c>
      <c r="T10" s="11"/>
      <c r="U10" s="11">
        <f>IF(D10="○",1,"")</f>
      </c>
      <c r="V10" s="11">
        <f>IF(G10="○",1,"")</f>
        <v>1</v>
      </c>
      <c r="W10" s="11">
        <f>IF(J10="○",1,"")</f>
        <v>1</v>
      </c>
      <c r="X10" s="11">
        <f>IF(M10="○",1,"")</f>
      </c>
      <c r="Z10" s="11">
        <f>IF(D10="×",1,"")</f>
      </c>
      <c r="AA10" s="11">
        <f>IF(G10="×",1,"")</f>
      </c>
      <c r="AB10" s="11">
        <f>IF(J10="×",1,"")</f>
      </c>
      <c r="AC10" s="11">
        <f>IF(M10="×",1,"")</f>
        <v>1</v>
      </c>
      <c r="AE10" s="11">
        <f>IF(D10="△",1,"")</f>
      </c>
      <c r="AF10" s="11">
        <f>IF(G10="△",1,"")</f>
      </c>
      <c r="AG10" s="11">
        <f>IF(J10="△",1,"")</f>
      </c>
      <c r="AH10" s="11">
        <f>IF(M10="△",1,"")</f>
      </c>
    </row>
    <row r="11" spans="2:34" ht="30" customHeight="1">
      <c r="B11" s="33" t="str">
        <f>'予選記入用'!H40</f>
        <v>牧野</v>
      </c>
      <c r="C11" s="19">
        <v>19</v>
      </c>
      <c r="D11" s="20" t="str">
        <f>IF(C11&gt;E11,"○",IF(C11&lt;E11,"×",IF(C11=E11,"△","")))</f>
        <v>×</v>
      </c>
      <c r="E11" s="20">
        <v>24</v>
      </c>
      <c r="F11" s="452"/>
      <c r="G11" s="453"/>
      <c r="H11" s="453"/>
      <c r="I11" s="19">
        <v>27</v>
      </c>
      <c r="J11" s="20" t="str">
        <f>IF(I11&gt;K11,"○",IF(I11&lt;K11,"×",IF(I11=K11,"△","")))</f>
        <v>○</v>
      </c>
      <c r="K11" s="20">
        <v>13</v>
      </c>
      <c r="L11" s="19">
        <v>17</v>
      </c>
      <c r="M11" s="20" t="str">
        <f>IF(L11&gt;N11,"○",IF(L11&lt;N11,"×",IF(L11=N11,"△","")))</f>
        <v>×</v>
      </c>
      <c r="N11" s="32">
        <v>25</v>
      </c>
      <c r="O11" s="38">
        <f>SUM(U11:X11)</f>
        <v>1</v>
      </c>
      <c r="P11" s="39">
        <f>SUM(Z11:AC11)</f>
        <v>2</v>
      </c>
      <c r="Q11" s="40">
        <f>RANK(O11,$O$10:$O$13,0)</f>
        <v>3</v>
      </c>
      <c r="T11" s="11"/>
      <c r="U11" s="11">
        <f>IF(D11="○",1,"")</f>
      </c>
      <c r="V11" s="11">
        <f>IF(G11="○",1,"")</f>
      </c>
      <c r="W11" s="11">
        <f>IF(J11="○",1,"")</f>
        <v>1</v>
      </c>
      <c r="X11" s="11">
        <f>IF(M11="○",1,"")</f>
      </c>
      <c r="Z11" s="11">
        <f>IF(D11="×",1,"")</f>
        <v>1</v>
      </c>
      <c r="AA11" s="11">
        <f>IF(G11="×",1,"")</f>
      </c>
      <c r="AB11" s="11">
        <f>IF(J11="×",1,"")</f>
      </c>
      <c r="AC11" s="11">
        <f>IF(M11="×",1,"")</f>
        <v>1</v>
      </c>
      <c r="AE11" s="11">
        <f>IF(D11="△",1,"")</f>
      </c>
      <c r="AF11" s="11">
        <f>IF(G11="△",1,"")</f>
      </c>
      <c r="AG11" s="11">
        <f>IF(J11="△",1,"")</f>
      </c>
      <c r="AH11" s="11">
        <f>IF(M11="△",1,"")</f>
      </c>
    </row>
    <row r="12" spans="2:34" ht="30" customHeight="1">
      <c r="B12" s="33" t="str">
        <f>'予選記入用'!M40</f>
        <v>港</v>
      </c>
      <c r="C12" s="19">
        <v>14</v>
      </c>
      <c r="D12" s="20" t="str">
        <f>IF(C12&gt;E12,"○",IF(C12&lt;E12,"×",IF(C12=E12,"△","")))</f>
        <v>×</v>
      </c>
      <c r="E12" s="20">
        <v>53</v>
      </c>
      <c r="F12" s="19">
        <v>13</v>
      </c>
      <c r="G12" s="20" t="str">
        <f>IF(F12&gt;H12,"○",IF(F12&lt;H12,"×",IF(F12=H12,"△","")))</f>
        <v>×</v>
      </c>
      <c r="H12" s="20">
        <v>27</v>
      </c>
      <c r="I12" s="452"/>
      <c r="J12" s="453"/>
      <c r="K12" s="453"/>
      <c r="L12" s="19">
        <v>32</v>
      </c>
      <c r="M12" s="20" t="str">
        <f>IF(L12&gt;N12,"○",IF(L12&lt;N12,"×",IF(L12=N12,"△","")))</f>
        <v>×</v>
      </c>
      <c r="N12" s="32">
        <v>33</v>
      </c>
      <c r="O12" s="38">
        <f>SUM(U12:X12)</f>
        <v>0</v>
      </c>
      <c r="P12" s="39">
        <f>SUM(Z12:AC12)</f>
        <v>3</v>
      </c>
      <c r="Q12" s="40">
        <f>RANK(O12,$O$10:$O$13,0)</f>
        <v>4</v>
      </c>
      <c r="T12" s="11"/>
      <c r="U12" s="11">
        <f>IF(D12="○",1,"")</f>
      </c>
      <c r="V12" s="11">
        <f>IF(G12="○",1,"")</f>
      </c>
      <c r="W12" s="11">
        <f>IF(J12="○",1,"")</f>
      </c>
      <c r="X12" s="11">
        <f>IF(M12="○",1,"")</f>
      </c>
      <c r="Z12" s="11">
        <f>IF(D12="×",1,"")</f>
        <v>1</v>
      </c>
      <c r="AA12" s="11">
        <f>IF(G12="×",1,"")</f>
        <v>1</v>
      </c>
      <c r="AB12" s="11">
        <f>IF(J12="×",1,"")</f>
      </c>
      <c r="AC12" s="11">
        <f>IF(M12="×",1,"")</f>
        <v>1</v>
      </c>
      <c r="AE12" s="11">
        <f>IF(D12="△",1,"")</f>
      </c>
      <c r="AF12" s="11">
        <f>IF(G12="△",1,"")</f>
      </c>
      <c r="AG12" s="11">
        <f>IF(J12="△",1,"")</f>
      </c>
      <c r="AH12" s="11">
        <f>IF(M12="△",1,"")</f>
      </c>
    </row>
    <row r="13" spans="2:34" ht="30" customHeight="1" thickBot="1">
      <c r="B13" s="34" t="str">
        <f>'予選記入用'!R40</f>
        <v>枚方津田</v>
      </c>
      <c r="C13" s="22">
        <v>48</v>
      </c>
      <c r="D13" s="23" t="str">
        <f>IF(C13&gt;E13,"○",IF(C13&lt;E13,"×",IF(C13=E13,"△","")))</f>
        <v>○</v>
      </c>
      <c r="E13" s="23">
        <v>44</v>
      </c>
      <c r="F13" s="22">
        <v>25</v>
      </c>
      <c r="G13" s="23" t="str">
        <f>IF(F13&gt;H13,"○",IF(F13&lt;H13,"×",IF(F13=H13,"△","")))</f>
        <v>○</v>
      </c>
      <c r="H13" s="23">
        <v>17</v>
      </c>
      <c r="I13" s="22">
        <v>33</v>
      </c>
      <c r="J13" s="23" t="str">
        <f>IF(I13&gt;K13,"○",IF(I13&lt;K13,"×",IF(I13=K13,"△","")))</f>
        <v>○</v>
      </c>
      <c r="K13" s="23">
        <v>32</v>
      </c>
      <c r="L13" s="454"/>
      <c r="M13" s="455"/>
      <c r="N13" s="456"/>
      <c r="O13" s="41">
        <f>SUM(U13:X13)</f>
        <v>3</v>
      </c>
      <c r="P13" s="42">
        <f>SUM(Z13:AC13)</f>
        <v>0</v>
      </c>
      <c r="Q13" s="43">
        <f>RANK(O13,$O$10:$O$13,0)</f>
        <v>1</v>
      </c>
      <c r="T13" s="11"/>
      <c r="U13" s="11">
        <f>IF(D13="○",1,"")</f>
        <v>1</v>
      </c>
      <c r="V13" s="11">
        <f>IF(G13="○",1,"")</f>
        <v>1</v>
      </c>
      <c r="W13" s="11">
        <f>IF(J13="○",1,"")</f>
        <v>1</v>
      </c>
      <c r="X13" s="11">
        <f>IF(M13="○",1,"")</f>
      </c>
      <c r="Z13" s="11">
        <f>IF(D13="×",1,"")</f>
      </c>
      <c r="AA13" s="11">
        <f>IF(G13="×",1,"")</f>
      </c>
      <c r="AB13" s="11">
        <f>IF(J13="×",1,"")</f>
      </c>
      <c r="AC13" s="11">
        <f>IF(M13="×",1,"")</f>
      </c>
      <c r="AE13" s="11">
        <f>IF(D13="△",1,"")</f>
      </c>
      <c r="AF13" s="11">
        <f>IF(G13="△",1,"")</f>
      </c>
      <c r="AG13" s="11">
        <f>IF(J13="△",1,"")</f>
      </c>
      <c r="AH13" s="11">
        <f>IF(M13="△",1,"")</f>
      </c>
    </row>
    <row r="14" ht="7.5" customHeight="1">
      <c r="T14" s="11"/>
    </row>
    <row r="15" ht="7.5" customHeight="1" thickBot="1">
      <c r="T15" s="11"/>
    </row>
    <row r="16" spans="2:34" ht="27.75" customHeight="1">
      <c r="B16" s="29" t="s">
        <v>41</v>
      </c>
      <c r="C16" s="429" t="str">
        <f>B17</f>
        <v>芦間</v>
      </c>
      <c r="D16" s="418"/>
      <c r="E16" s="418"/>
      <c r="F16" s="429" t="str">
        <f>B18</f>
        <v>皐が丘</v>
      </c>
      <c r="G16" s="418"/>
      <c r="H16" s="418"/>
      <c r="I16" s="429" t="str">
        <f>B19</f>
        <v>門真西</v>
      </c>
      <c r="J16" s="418"/>
      <c r="K16" s="418"/>
      <c r="L16" s="429" t="str">
        <f>B20</f>
        <v>枚方</v>
      </c>
      <c r="M16" s="418"/>
      <c r="N16" s="419"/>
      <c r="O16" s="35" t="s">
        <v>29</v>
      </c>
      <c r="P16" s="36" t="s">
        <v>30</v>
      </c>
      <c r="Q16" s="37" t="s">
        <v>31</v>
      </c>
      <c r="T16" s="11"/>
      <c r="U16" s="11">
        <v>1</v>
      </c>
      <c r="V16" s="11">
        <v>2</v>
      </c>
      <c r="W16" s="11">
        <v>3</v>
      </c>
      <c r="X16" s="11">
        <v>4</v>
      </c>
      <c r="Z16" s="11">
        <v>1</v>
      </c>
      <c r="AA16" s="11">
        <v>2</v>
      </c>
      <c r="AB16" s="11">
        <v>3</v>
      </c>
      <c r="AC16" s="11">
        <v>4</v>
      </c>
      <c r="AE16" s="11">
        <v>1</v>
      </c>
      <c r="AF16" s="11">
        <v>2</v>
      </c>
      <c r="AG16" s="11">
        <v>3</v>
      </c>
      <c r="AH16" s="11">
        <v>4</v>
      </c>
    </row>
    <row r="17" spans="2:34" ht="30" customHeight="1">
      <c r="B17" s="33" t="str">
        <f>'予選記入用'!C41</f>
        <v>芦間</v>
      </c>
      <c r="C17" s="452"/>
      <c r="D17" s="453"/>
      <c r="E17" s="453"/>
      <c r="F17" s="19">
        <v>15</v>
      </c>
      <c r="G17" s="20" t="str">
        <f>IF(F17&gt;H17,"○",IF(F17&lt;H17,"×",IF(F17=H17,"△","")))</f>
        <v>×</v>
      </c>
      <c r="H17" s="20">
        <v>18</v>
      </c>
      <c r="I17" s="19">
        <v>23</v>
      </c>
      <c r="J17" s="20" t="str">
        <f>IF(I17&gt;K17,"○",IF(I17&lt;K17,"×",IF(I17=K17,"△","")))</f>
        <v>×</v>
      </c>
      <c r="K17" s="20">
        <v>25</v>
      </c>
      <c r="L17" s="19">
        <v>30</v>
      </c>
      <c r="M17" s="20" t="str">
        <f>IF(L17&gt;N17,"○",IF(L17&lt;N17,"×",IF(L17=N17,"△","")))</f>
        <v>○</v>
      </c>
      <c r="N17" s="32">
        <v>25</v>
      </c>
      <c r="O17" s="38">
        <f>SUM(U17:X17)</f>
        <v>1</v>
      </c>
      <c r="P17" s="39">
        <f>SUM(Z17:AC17)</f>
        <v>2</v>
      </c>
      <c r="Q17" s="40">
        <v>4</v>
      </c>
      <c r="T17" s="11"/>
      <c r="U17" s="11">
        <f>IF(D17="○",1,"")</f>
      </c>
      <c r="V17" s="11">
        <f>IF(G17="○",1,"")</f>
      </c>
      <c r="W17" s="11">
        <f>IF(J17="○",1,"")</f>
      </c>
      <c r="X17" s="11">
        <f>IF(M17="○",1,"")</f>
        <v>1</v>
      </c>
      <c r="Z17" s="11">
        <f>IF(D17="×",1,"")</f>
      </c>
      <c r="AA17" s="11">
        <f>IF(G17="×",1,"")</f>
        <v>1</v>
      </c>
      <c r="AB17" s="11">
        <f>IF(J17="×",1,"")</f>
        <v>1</v>
      </c>
      <c r="AC17" s="11">
        <f>IF(M17="×",1,"")</f>
      </c>
      <c r="AE17" s="11">
        <f>IF(D17="△",1,"")</f>
      </c>
      <c r="AF17" s="11">
        <f>IF(G17="△",1,"")</f>
      </c>
      <c r="AG17" s="11">
        <f>IF(J17="△",1,"")</f>
      </c>
      <c r="AH17" s="11">
        <f>IF(M17="△",1,"")</f>
      </c>
    </row>
    <row r="18" spans="2:34" ht="30" customHeight="1">
      <c r="B18" s="33" t="str">
        <f>'予選記入用'!H41</f>
        <v>皐が丘</v>
      </c>
      <c r="C18" s="19">
        <v>18</v>
      </c>
      <c r="D18" s="20" t="str">
        <f>IF(C18&gt;E18,"○",IF(C18&lt;E18,"×",IF(C18=E18,"△","")))</f>
        <v>○</v>
      </c>
      <c r="E18" s="20">
        <v>15</v>
      </c>
      <c r="F18" s="452"/>
      <c r="G18" s="453"/>
      <c r="H18" s="453"/>
      <c r="I18" s="19">
        <v>29</v>
      </c>
      <c r="J18" s="20" t="str">
        <f>IF(I18&gt;K18,"○",IF(I18&lt;K18,"×",IF(I18=K18,"△","")))</f>
        <v>○</v>
      </c>
      <c r="K18" s="20">
        <v>21</v>
      </c>
      <c r="L18" s="19">
        <v>16</v>
      </c>
      <c r="M18" s="20" t="str">
        <f>IF(L18&gt;N18,"○",IF(L18&lt;N18,"×",IF(L18=N18,"△","")))</f>
        <v>×</v>
      </c>
      <c r="N18" s="32">
        <v>33</v>
      </c>
      <c r="O18" s="38">
        <f>SUM(U18:X18)</f>
        <v>2</v>
      </c>
      <c r="P18" s="39">
        <f>SUM(Z18:AC18)</f>
        <v>1</v>
      </c>
      <c r="Q18" s="40">
        <v>2</v>
      </c>
      <c r="T18" s="11"/>
      <c r="U18" s="11">
        <f>IF(D18="○",1,"")</f>
        <v>1</v>
      </c>
      <c r="V18" s="11">
        <f>IF(G18="○",1,"")</f>
      </c>
      <c r="W18" s="11">
        <f>IF(J18="○",1,"")</f>
        <v>1</v>
      </c>
      <c r="X18" s="11">
        <f>IF(M18="○",1,"")</f>
      </c>
      <c r="Z18" s="11">
        <f>IF(D18="×",1,"")</f>
      </c>
      <c r="AA18" s="11">
        <f>IF(G18="×",1,"")</f>
      </c>
      <c r="AB18" s="11">
        <f>IF(J18="×",1,"")</f>
      </c>
      <c r="AC18" s="11">
        <f>IF(M18="×",1,"")</f>
        <v>1</v>
      </c>
      <c r="AE18" s="11">
        <f>IF(D18="△",1,"")</f>
      </c>
      <c r="AF18" s="11">
        <f>IF(G18="△",1,"")</f>
      </c>
      <c r="AG18" s="11">
        <f>IF(J18="△",1,"")</f>
      </c>
      <c r="AH18" s="11">
        <f>IF(M18="△",1,"")</f>
      </c>
    </row>
    <row r="19" spans="2:34" ht="30" customHeight="1">
      <c r="B19" s="33" t="str">
        <f>'予選記入用'!M41</f>
        <v>門真西</v>
      </c>
      <c r="C19" s="19">
        <v>25</v>
      </c>
      <c r="D19" s="20" t="str">
        <f>IF(C19&gt;E19,"○",IF(C19&lt;E19,"×",IF(C19=E19,"△","")))</f>
        <v>○</v>
      </c>
      <c r="E19" s="20">
        <v>23</v>
      </c>
      <c r="F19" s="19">
        <v>21</v>
      </c>
      <c r="G19" s="20" t="str">
        <f>IF(F19&gt;H19,"○",IF(F19&lt;H19,"×",IF(F19=H19,"△","")))</f>
        <v>×</v>
      </c>
      <c r="H19" s="20">
        <v>29</v>
      </c>
      <c r="I19" s="452"/>
      <c r="J19" s="453"/>
      <c r="K19" s="453"/>
      <c r="L19" s="19">
        <v>24</v>
      </c>
      <c r="M19" s="20" t="str">
        <f>IF(L19&gt;N19,"○",IF(L19&lt;N19,"×",IF(L19=N19,"△","")))</f>
        <v>×</v>
      </c>
      <c r="N19" s="32">
        <v>31</v>
      </c>
      <c r="O19" s="38">
        <f>SUM(U19:X19)</f>
        <v>1</v>
      </c>
      <c r="P19" s="39">
        <f>SUM(Z19:AC19)</f>
        <v>2</v>
      </c>
      <c r="Q19" s="40">
        <v>3</v>
      </c>
      <c r="T19" s="11"/>
      <c r="U19" s="11">
        <f>IF(D19="○",1,"")</f>
        <v>1</v>
      </c>
      <c r="V19" s="11">
        <f>IF(G19="○",1,"")</f>
      </c>
      <c r="W19" s="11">
        <f>IF(J19="○",1,"")</f>
      </c>
      <c r="X19" s="11">
        <f>IF(M19="○",1,"")</f>
      </c>
      <c r="Z19" s="11">
        <f>IF(D19="×",1,"")</f>
      </c>
      <c r="AA19" s="11">
        <f>IF(G19="×",1,"")</f>
        <v>1</v>
      </c>
      <c r="AB19" s="11">
        <f>IF(J19="×",1,"")</f>
      </c>
      <c r="AC19" s="11">
        <f>IF(M19="×",1,"")</f>
        <v>1</v>
      </c>
      <c r="AE19" s="11">
        <f>IF(D19="△",1,"")</f>
      </c>
      <c r="AF19" s="11">
        <f>IF(G19="△",1,"")</f>
      </c>
      <c r="AG19" s="11">
        <f>IF(J19="△",1,"")</f>
      </c>
      <c r="AH19" s="11">
        <f>IF(M19="△",1,"")</f>
      </c>
    </row>
    <row r="20" spans="2:34" ht="30" customHeight="1" thickBot="1">
      <c r="B20" s="34" t="str">
        <f>'予選記入用'!R41</f>
        <v>枚方</v>
      </c>
      <c r="C20" s="22">
        <v>25</v>
      </c>
      <c r="D20" s="23" t="str">
        <f>IF(C20&gt;E20,"○",IF(C20&lt;E20,"×",IF(C20=E20,"△","")))</f>
        <v>×</v>
      </c>
      <c r="E20" s="23">
        <v>30</v>
      </c>
      <c r="F20" s="22">
        <v>33</v>
      </c>
      <c r="G20" s="23" t="str">
        <f>IF(F20&gt;H20,"○",IF(F20&lt;H20,"×",IF(F20=H20,"△","")))</f>
        <v>○</v>
      </c>
      <c r="H20" s="23">
        <v>16</v>
      </c>
      <c r="I20" s="22">
        <v>31</v>
      </c>
      <c r="J20" s="23" t="str">
        <f>IF(I20&gt;K20,"○",IF(I20&lt;K20,"×",IF(I20=K20,"△","")))</f>
        <v>○</v>
      </c>
      <c r="K20" s="23">
        <v>24</v>
      </c>
      <c r="L20" s="454"/>
      <c r="M20" s="455"/>
      <c r="N20" s="456"/>
      <c r="O20" s="41">
        <f>SUM(U20:X20)</f>
        <v>2</v>
      </c>
      <c r="P20" s="42">
        <f>SUM(Z20:AC20)</f>
        <v>1</v>
      </c>
      <c r="Q20" s="43">
        <v>1</v>
      </c>
      <c r="R20" s="24"/>
      <c r="T20" s="11"/>
      <c r="U20" s="11">
        <f>IF(D20="○",1,"")</f>
      </c>
      <c r="V20" s="11">
        <f>IF(G20="○",1,"")</f>
        <v>1</v>
      </c>
      <c r="W20" s="11">
        <f>IF(J20="○",1,"")</f>
        <v>1</v>
      </c>
      <c r="X20" s="11">
        <f>IF(M20="○",1,"")</f>
      </c>
      <c r="Z20" s="11">
        <f>IF(D20="×",1,"")</f>
        <v>1</v>
      </c>
      <c r="AA20" s="11">
        <f>IF(G20="×",1,"")</f>
      </c>
      <c r="AB20" s="11">
        <f>IF(J20="×",1,"")</f>
      </c>
      <c r="AC20" s="11">
        <f>IF(M20="×",1,"")</f>
      </c>
      <c r="AE20" s="11">
        <f>IF(D20="△",1,"")</f>
      </c>
      <c r="AF20" s="11">
        <f>IF(G20="△",1,"")</f>
      </c>
      <c r="AG20" s="11">
        <f>IF(J20="△",1,"")</f>
      </c>
      <c r="AH20" s="11">
        <f>IF(M20="△",1,"")</f>
      </c>
    </row>
    <row r="21" spans="1:21" ht="13.5" customHeight="1">
      <c r="A21" s="24"/>
      <c r="B21" s="24"/>
      <c r="C21" s="458" t="s">
        <v>496</v>
      </c>
      <c r="D21" s="458"/>
      <c r="E21" s="458"/>
      <c r="F21" s="458"/>
      <c r="G21" s="458"/>
      <c r="H21" s="458"/>
      <c r="I21" s="458"/>
      <c r="J21" s="458"/>
      <c r="K21" s="458"/>
      <c r="L21" s="458"/>
      <c r="M21" s="458"/>
      <c r="N21" s="458"/>
      <c r="O21" s="458"/>
      <c r="P21" s="458"/>
      <c r="Q21" s="458"/>
      <c r="R21" s="458"/>
      <c r="S21" s="458"/>
      <c r="U21" s="10"/>
    </row>
    <row r="22" spans="1:20" ht="13.5">
      <c r="A22" s="10"/>
      <c r="C22" s="458" t="s">
        <v>497</v>
      </c>
      <c r="D22" s="458"/>
      <c r="E22" s="458"/>
      <c r="F22" s="458"/>
      <c r="G22" s="458"/>
      <c r="H22" s="458"/>
      <c r="I22" s="458"/>
      <c r="J22" s="458"/>
      <c r="K22" s="458"/>
      <c r="L22" s="458"/>
      <c r="M22" s="458"/>
      <c r="N22" s="458"/>
      <c r="O22" s="458"/>
      <c r="P22" s="458"/>
      <c r="Q22" s="458"/>
      <c r="R22" s="458"/>
      <c r="S22" s="458"/>
      <c r="T22" s="11"/>
    </row>
    <row r="23" ht="7.5" customHeight="1" thickBot="1"/>
    <row r="24" spans="2:34" ht="30" customHeight="1">
      <c r="B24" s="29" t="s">
        <v>42</v>
      </c>
      <c r="C24" s="429" t="str">
        <f>B25</f>
        <v>四條畷</v>
      </c>
      <c r="D24" s="418"/>
      <c r="E24" s="418"/>
      <c r="F24" s="429" t="str">
        <f>B26</f>
        <v>緑風冠</v>
      </c>
      <c r="G24" s="418"/>
      <c r="H24" s="418"/>
      <c r="I24" s="429" t="str">
        <f>B27</f>
        <v>西寝屋川</v>
      </c>
      <c r="J24" s="418"/>
      <c r="K24" s="418"/>
      <c r="L24" s="429" t="str">
        <f>B28</f>
        <v>交野</v>
      </c>
      <c r="M24" s="418"/>
      <c r="N24" s="419"/>
      <c r="O24" s="35" t="s">
        <v>29</v>
      </c>
      <c r="P24" s="36" t="s">
        <v>30</v>
      </c>
      <c r="Q24" s="37" t="s">
        <v>31</v>
      </c>
      <c r="R24" s="11"/>
      <c r="S24" s="11"/>
      <c r="T24" s="11"/>
      <c r="U24" s="11">
        <v>1</v>
      </c>
      <c r="V24" s="11">
        <v>2</v>
      </c>
      <c r="W24" s="11">
        <v>3</v>
      </c>
      <c r="X24" s="11">
        <v>4</v>
      </c>
      <c r="Z24" s="11">
        <v>1</v>
      </c>
      <c r="AA24" s="11">
        <v>2</v>
      </c>
      <c r="AB24" s="11">
        <v>3</v>
      </c>
      <c r="AC24" s="11">
        <v>4</v>
      </c>
      <c r="AE24" s="11">
        <v>1</v>
      </c>
      <c r="AF24" s="11">
        <v>2</v>
      </c>
      <c r="AG24" s="11">
        <v>3</v>
      </c>
      <c r="AH24" s="11">
        <v>4</v>
      </c>
    </row>
    <row r="25" spans="2:34" ht="30" customHeight="1">
      <c r="B25" s="33" t="str">
        <f>'予選記入用'!C42</f>
        <v>四條畷</v>
      </c>
      <c r="C25" s="452"/>
      <c r="D25" s="453"/>
      <c r="E25" s="453"/>
      <c r="F25" s="19">
        <v>32</v>
      </c>
      <c r="G25" s="20" t="str">
        <f>IF(F25&gt;H25,"○",IF(F25&lt;H25,"×",IF(F25=H25,"△","")))</f>
        <v>○</v>
      </c>
      <c r="H25" s="20">
        <v>19</v>
      </c>
      <c r="I25" s="19">
        <v>33</v>
      </c>
      <c r="J25" s="20" t="str">
        <f>IF(I25&gt;K25,"○",IF(I25&lt;K25,"×",IF(I25=K25,"△","")))</f>
        <v>×</v>
      </c>
      <c r="K25" s="20">
        <v>54</v>
      </c>
      <c r="L25" s="19">
        <v>45</v>
      </c>
      <c r="M25" s="20" t="str">
        <f>IF(L25&gt;N25,"○",IF(L25&lt;N25,"×",IF(L25=N25,"△","")))</f>
        <v>○</v>
      </c>
      <c r="N25" s="32">
        <v>32</v>
      </c>
      <c r="O25" s="38">
        <f>SUM(U25:X25)</f>
        <v>2</v>
      </c>
      <c r="P25" s="39">
        <f>SUM(Z25:AC25)</f>
        <v>1</v>
      </c>
      <c r="Q25" s="40">
        <f>RANK(O25,$O$25:$O$28,0)</f>
        <v>2</v>
      </c>
      <c r="R25" s="11"/>
      <c r="S25" s="11"/>
      <c r="T25" s="11"/>
      <c r="U25" s="11">
        <f>IF(D25="○",1,"")</f>
      </c>
      <c r="V25" s="11">
        <f>IF(G25="○",1,"")</f>
        <v>1</v>
      </c>
      <c r="W25" s="11">
        <f>IF(J25="○",1,"")</f>
      </c>
      <c r="X25" s="11">
        <f>IF(M25="○",1,"")</f>
        <v>1</v>
      </c>
      <c r="Z25" s="11">
        <f>IF(D25="×",1,"")</f>
      </c>
      <c r="AA25" s="11">
        <f>IF(G25="×",1,"")</f>
      </c>
      <c r="AB25" s="11">
        <f>IF(J25="×",1,"")</f>
        <v>1</v>
      </c>
      <c r="AC25" s="11">
        <f>IF(M25="×",1,"")</f>
      </c>
      <c r="AE25" s="11">
        <f>IF(D25="△",1,"")</f>
      </c>
      <c r="AF25" s="11">
        <f>IF(G25="△",1,"")</f>
      </c>
      <c r="AG25" s="11">
        <f>IF(J25="△",1,"")</f>
      </c>
      <c r="AH25" s="11">
        <f>IF(M25="△",1,"")</f>
      </c>
    </row>
    <row r="26" spans="2:34" ht="30" customHeight="1">
      <c r="B26" s="33" t="str">
        <f>'予選記入用'!H42</f>
        <v>緑風冠</v>
      </c>
      <c r="C26" s="19">
        <v>19</v>
      </c>
      <c r="D26" s="20" t="str">
        <f>IF(C26&gt;E26,"○",IF(C26&lt;E26,"×",IF(C26=E26,"△","")))</f>
        <v>×</v>
      </c>
      <c r="E26" s="20">
        <v>32</v>
      </c>
      <c r="F26" s="452"/>
      <c r="G26" s="453"/>
      <c r="H26" s="453"/>
      <c r="I26" s="19">
        <v>24</v>
      </c>
      <c r="J26" s="20" t="str">
        <f>IF(I26&gt;K26,"○",IF(I26&lt;K26,"×",IF(I26=K26,"△","")))</f>
        <v>×</v>
      </c>
      <c r="K26" s="20">
        <v>46</v>
      </c>
      <c r="L26" s="19">
        <v>33</v>
      </c>
      <c r="M26" s="20" t="str">
        <f>IF(L26&gt;N26,"○",IF(L26&lt;N26,"×",IF(L26=N26,"△","")))</f>
        <v>○</v>
      </c>
      <c r="N26" s="32">
        <v>29</v>
      </c>
      <c r="O26" s="38">
        <f>SUM(U26:X26)</f>
        <v>1</v>
      </c>
      <c r="P26" s="39">
        <f>SUM(Z26:AC26)</f>
        <v>2</v>
      </c>
      <c r="Q26" s="40">
        <f>RANK(O26,$O$25:$O$28,0)</f>
        <v>3</v>
      </c>
      <c r="R26" s="11"/>
      <c r="S26" s="11"/>
      <c r="T26" s="11"/>
      <c r="U26" s="11">
        <f>IF(D26="○",1,"")</f>
      </c>
      <c r="V26" s="11">
        <f>IF(G26="○",1,"")</f>
      </c>
      <c r="W26" s="11">
        <f>IF(J26="○",1,"")</f>
      </c>
      <c r="X26" s="11">
        <f>IF(M26="○",1,"")</f>
        <v>1</v>
      </c>
      <c r="Z26" s="11">
        <f>IF(D26="×",1,"")</f>
        <v>1</v>
      </c>
      <c r="AA26" s="11">
        <f>IF(G26="×",1,"")</f>
      </c>
      <c r="AB26" s="11">
        <f>IF(J26="×",1,"")</f>
        <v>1</v>
      </c>
      <c r="AC26" s="11">
        <f>IF(M26="×",1,"")</f>
      </c>
      <c r="AE26" s="11">
        <f>IF(D26="△",1,"")</f>
      </c>
      <c r="AF26" s="11">
        <f>IF(G26="△",1,"")</f>
      </c>
      <c r="AG26" s="11">
        <f>IF(J26="△",1,"")</f>
      </c>
      <c r="AH26" s="11">
        <f>IF(M26="△",1,"")</f>
      </c>
    </row>
    <row r="27" spans="2:34" ht="30" customHeight="1">
      <c r="B27" s="33" t="str">
        <f>'予選記入用'!M42</f>
        <v>西寝屋川</v>
      </c>
      <c r="C27" s="19">
        <v>54</v>
      </c>
      <c r="D27" s="20" t="str">
        <f>IF(C27&gt;E27,"○",IF(C27&lt;E27,"×",IF(C27=E27,"△","")))</f>
        <v>○</v>
      </c>
      <c r="E27" s="20">
        <v>33</v>
      </c>
      <c r="F27" s="19">
        <v>46</v>
      </c>
      <c r="G27" s="20" t="str">
        <f>IF(F27&gt;H27,"○",IF(F27&lt;H27,"×",IF(F27=H27,"△","")))</f>
        <v>○</v>
      </c>
      <c r="H27" s="20">
        <v>24</v>
      </c>
      <c r="I27" s="452"/>
      <c r="J27" s="453"/>
      <c r="K27" s="453"/>
      <c r="L27" s="19">
        <v>39</v>
      </c>
      <c r="M27" s="20" t="str">
        <f>IF(L27&gt;N27,"○",IF(L27&lt;N27,"×",IF(L27=N27,"△","")))</f>
        <v>○</v>
      </c>
      <c r="N27" s="32">
        <v>10</v>
      </c>
      <c r="O27" s="38">
        <f>SUM(U27:X27)</f>
        <v>3</v>
      </c>
      <c r="P27" s="39">
        <f>SUM(Z27:AC27)</f>
        <v>0</v>
      </c>
      <c r="Q27" s="40">
        <f>RANK(O27,$O$25:$O$28,0)</f>
        <v>1</v>
      </c>
      <c r="R27" s="11"/>
      <c r="S27" s="11"/>
      <c r="T27" s="11"/>
      <c r="U27" s="11">
        <f>IF(D27="○",1,"")</f>
        <v>1</v>
      </c>
      <c r="V27" s="11">
        <f>IF(G27="○",1,"")</f>
        <v>1</v>
      </c>
      <c r="W27" s="11">
        <f>IF(J27="○",1,"")</f>
      </c>
      <c r="X27" s="11">
        <f>IF(M27="○",1,"")</f>
        <v>1</v>
      </c>
      <c r="Z27" s="11">
        <f>IF(D27="×",1,"")</f>
      </c>
      <c r="AA27" s="11">
        <f>IF(G27="×",1,"")</f>
      </c>
      <c r="AB27" s="11">
        <f>IF(J27="×",1,"")</f>
      </c>
      <c r="AC27" s="11">
        <f>IF(M27="×",1,"")</f>
      </c>
      <c r="AE27" s="11">
        <f>IF(D27="△",1,"")</f>
      </c>
      <c r="AF27" s="11">
        <f>IF(G27="△",1,"")</f>
      </c>
      <c r="AG27" s="11">
        <f>IF(J27="△",1,"")</f>
      </c>
      <c r="AH27" s="11">
        <f>IF(M27="△",1,"")</f>
      </c>
    </row>
    <row r="28" spans="2:34" ht="30" customHeight="1" thickBot="1">
      <c r="B28" s="34" t="str">
        <f>'予選記入用'!R42</f>
        <v>交野</v>
      </c>
      <c r="C28" s="22">
        <v>32</v>
      </c>
      <c r="D28" s="23" t="str">
        <f>IF(C28&gt;E28,"○",IF(C28&lt;E28,"×",IF(C28=E28,"△","")))</f>
        <v>×</v>
      </c>
      <c r="E28" s="23">
        <v>45</v>
      </c>
      <c r="F28" s="22">
        <v>29</v>
      </c>
      <c r="G28" s="23" t="str">
        <f>IF(F28&gt;H28,"○",IF(F28&lt;H28,"×",IF(F28=H28,"△","")))</f>
        <v>×</v>
      </c>
      <c r="H28" s="23">
        <v>33</v>
      </c>
      <c r="I28" s="22">
        <v>10</v>
      </c>
      <c r="J28" s="23" t="str">
        <f>IF(I28&gt;K28,"○",IF(I28&lt;K28,"×",IF(I28=K28,"△","")))</f>
        <v>×</v>
      </c>
      <c r="K28" s="23">
        <v>39</v>
      </c>
      <c r="L28" s="454"/>
      <c r="M28" s="455"/>
      <c r="N28" s="456"/>
      <c r="O28" s="41">
        <f>SUM(U28:X28)</f>
        <v>0</v>
      </c>
      <c r="P28" s="42">
        <f>SUM(Z28:AC28)</f>
        <v>3</v>
      </c>
      <c r="Q28" s="43">
        <f>RANK(O28,$O$25:$O$28,0)</f>
        <v>4</v>
      </c>
      <c r="R28" s="11"/>
      <c r="S28" s="11"/>
      <c r="T28" s="11"/>
      <c r="U28" s="11">
        <f>IF(D28="○",1,"")</f>
      </c>
      <c r="V28" s="11">
        <f>IF(G28="○",1,"")</f>
      </c>
      <c r="W28" s="11">
        <f>IF(J28="○",1,"")</f>
      </c>
      <c r="X28" s="11">
        <f>IF(M28="○",1,"")</f>
      </c>
      <c r="Z28" s="11">
        <f>IF(D28="×",1,"")</f>
        <v>1</v>
      </c>
      <c r="AA28" s="11">
        <f>IF(G28="×",1,"")</f>
        <v>1</v>
      </c>
      <c r="AB28" s="11">
        <f>IF(J28="×",1,"")</f>
        <v>1</v>
      </c>
      <c r="AC28" s="11">
        <f>IF(M28="×",1,"")</f>
      </c>
      <c r="AE28" s="11">
        <f>IF(D28="△",1,"")</f>
      </c>
      <c r="AF28" s="11">
        <f>IF(G28="△",1,"")</f>
      </c>
      <c r="AG28" s="11">
        <f>IF(J28="△",1,"")</f>
      </c>
      <c r="AH28" s="11">
        <f>IF(M28="△",1,"")</f>
      </c>
    </row>
    <row r="29" ht="7.5" customHeight="1"/>
    <row r="30" ht="7.5" customHeight="1"/>
    <row r="31" spans="2:15" ht="22.5" customHeight="1">
      <c r="B31" s="12" t="s">
        <v>43</v>
      </c>
      <c r="C31" s="44" t="s">
        <v>70</v>
      </c>
      <c r="D31" s="13"/>
      <c r="E31" s="13"/>
      <c r="F31" s="13"/>
      <c r="G31" s="13"/>
      <c r="H31" s="13"/>
      <c r="I31" s="13"/>
      <c r="J31" s="13"/>
      <c r="K31" s="13"/>
      <c r="L31" s="13"/>
      <c r="M31" s="13"/>
      <c r="N31" s="13"/>
      <c r="O31" s="45"/>
    </row>
    <row r="32" spans="3:21" s="12" customFormat="1" ht="22.5" customHeight="1">
      <c r="C32" s="459" t="s">
        <v>44</v>
      </c>
      <c r="D32" s="459"/>
      <c r="E32" s="459"/>
      <c r="F32" s="459"/>
      <c r="G32" s="459" t="s">
        <v>45</v>
      </c>
      <c r="H32" s="459"/>
      <c r="I32" s="459"/>
      <c r="J32" s="459"/>
      <c r="K32" s="14"/>
      <c r="L32" s="457" t="s">
        <v>46</v>
      </c>
      <c r="M32" s="457"/>
      <c r="N32" s="457"/>
      <c r="O32" s="457"/>
      <c r="P32" s="457" t="s">
        <v>47</v>
      </c>
      <c r="Q32" s="457"/>
      <c r="R32" s="457"/>
      <c r="S32" s="457"/>
      <c r="T32" s="14"/>
      <c r="U32" s="14"/>
    </row>
    <row r="33" spans="3:21" ht="22.5" customHeight="1">
      <c r="C33" s="259">
        <v>1</v>
      </c>
      <c r="D33" s="260" t="s">
        <v>495</v>
      </c>
      <c r="E33" s="260"/>
      <c r="F33" s="261" t="s">
        <v>164</v>
      </c>
      <c r="G33" s="262" t="s">
        <v>164</v>
      </c>
      <c r="H33" s="263">
        <v>1</v>
      </c>
      <c r="I33" s="263" t="s">
        <v>12</v>
      </c>
      <c r="J33" s="264"/>
      <c r="K33" s="15"/>
      <c r="L33" s="268">
        <v>1</v>
      </c>
      <c r="M33" s="269" t="s">
        <v>21</v>
      </c>
      <c r="N33" s="269"/>
      <c r="O33" s="270" t="s">
        <v>165</v>
      </c>
      <c r="P33" s="271" t="s">
        <v>165</v>
      </c>
      <c r="Q33" s="272">
        <v>1</v>
      </c>
      <c r="R33" s="273" t="s">
        <v>121</v>
      </c>
      <c r="S33" s="274"/>
      <c r="T33" s="16"/>
      <c r="U33" s="16"/>
    </row>
    <row r="34" spans="3:21" ht="22.5" customHeight="1">
      <c r="C34" s="259">
        <v>2</v>
      </c>
      <c r="D34" s="260" t="s">
        <v>4</v>
      </c>
      <c r="E34" s="260"/>
      <c r="F34" s="261" t="s">
        <v>164</v>
      </c>
      <c r="G34" s="259" t="s">
        <v>164</v>
      </c>
      <c r="H34" s="260">
        <v>2</v>
      </c>
      <c r="I34" s="260" t="s">
        <v>493</v>
      </c>
      <c r="J34" s="261"/>
      <c r="K34" s="15"/>
      <c r="L34" s="268">
        <v>2</v>
      </c>
      <c r="M34" s="269" t="s">
        <v>478</v>
      </c>
      <c r="N34" s="269"/>
      <c r="O34" s="270" t="s">
        <v>165</v>
      </c>
      <c r="P34" s="268" t="s">
        <v>165</v>
      </c>
      <c r="Q34" s="275">
        <v>2</v>
      </c>
      <c r="R34" s="269" t="s">
        <v>5</v>
      </c>
      <c r="S34" s="276"/>
      <c r="T34" s="16"/>
      <c r="U34" s="16"/>
    </row>
    <row r="35" spans="3:21" ht="22.5" customHeight="1">
      <c r="C35" s="259">
        <v>3</v>
      </c>
      <c r="D35" s="260" t="s">
        <v>7</v>
      </c>
      <c r="E35" s="260"/>
      <c r="F35" s="261" t="s">
        <v>164</v>
      </c>
      <c r="G35" s="265" t="s">
        <v>164</v>
      </c>
      <c r="H35" s="266">
        <v>3</v>
      </c>
      <c r="I35" s="266" t="s">
        <v>13</v>
      </c>
      <c r="J35" s="267"/>
      <c r="K35" s="15"/>
      <c r="L35" s="268">
        <v>3</v>
      </c>
      <c r="M35" s="269" t="s">
        <v>16</v>
      </c>
      <c r="N35" s="269"/>
      <c r="O35" s="270" t="s">
        <v>165</v>
      </c>
      <c r="P35" s="268" t="s">
        <v>165</v>
      </c>
      <c r="Q35" s="275">
        <v>3</v>
      </c>
      <c r="R35" s="269" t="s">
        <v>494</v>
      </c>
      <c r="S35" s="276"/>
      <c r="T35" s="65"/>
      <c r="U35" s="17"/>
    </row>
    <row r="36" spans="3:21" ht="22.5" customHeight="1">
      <c r="C36" s="259">
        <v>4</v>
      </c>
      <c r="D36" s="260" t="s">
        <v>17</v>
      </c>
      <c r="E36" s="260"/>
      <c r="F36" s="261" t="s">
        <v>164</v>
      </c>
      <c r="G36" s="259" t="s">
        <v>164</v>
      </c>
      <c r="H36" s="260">
        <v>4</v>
      </c>
      <c r="I36" s="260" t="s">
        <v>18</v>
      </c>
      <c r="J36" s="261"/>
      <c r="K36" s="15"/>
      <c r="L36" s="268">
        <v>4</v>
      </c>
      <c r="M36" s="269" t="s">
        <v>386</v>
      </c>
      <c r="N36" s="269"/>
      <c r="O36" s="270" t="s">
        <v>165</v>
      </c>
      <c r="P36" s="268" t="s">
        <v>165</v>
      </c>
      <c r="Q36" s="275">
        <v>4</v>
      </c>
      <c r="R36" s="269" t="s">
        <v>14</v>
      </c>
      <c r="S36" s="276"/>
      <c r="T36" s="65"/>
      <c r="U36" s="17"/>
    </row>
    <row r="37" spans="3:22" ht="22.5" customHeight="1">
      <c r="C37" s="15"/>
      <c r="D37" s="15"/>
      <c r="E37" s="15"/>
      <c r="F37" s="15"/>
      <c r="G37" s="15"/>
      <c r="H37" s="15"/>
      <c r="I37" s="15"/>
      <c r="J37" s="15"/>
      <c r="K37" s="15"/>
      <c r="L37" s="15"/>
      <c r="M37" s="15"/>
      <c r="N37" s="15"/>
      <c r="O37" s="15"/>
      <c r="P37" s="15"/>
      <c r="Q37" s="15"/>
      <c r="R37" s="14"/>
      <c r="S37" s="14"/>
      <c r="T37" s="14"/>
      <c r="U37" s="18"/>
      <c r="V37" s="18"/>
    </row>
    <row r="38" spans="3:22" ht="22.5" customHeight="1">
      <c r="C38" s="15"/>
      <c r="D38" s="15"/>
      <c r="E38" s="15"/>
      <c r="F38" s="15"/>
      <c r="G38" s="15"/>
      <c r="H38" s="15"/>
      <c r="I38" s="15"/>
      <c r="J38" s="15"/>
      <c r="K38" s="15"/>
      <c r="L38" s="15"/>
      <c r="M38" s="15"/>
      <c r="N38" s="15"/>
      <c r="O38" s="15"/>
      <c r="P38" s="15"/>
      <c r="Q38" s="15"/>
      <c r="R38" s="14"/>
      <c r="S38" s="14"/>
      <c r="T38" s="14"/>
      <c r="U38" s="18"/>
      <c r="V38" s="18"/>
    </row>
    <row r="39" ht="22.5" customHeight="1"/>
  </sheetData>
  <sheetProtection/>
  <mergeCells count="38">
    <mergeCell ref="C17:E17"/>
    <mergeCell ref="F18:H18"/>
    <mergeCell ref="C24:E24"/>
    <mergeCell ref="F24:H24"/>
    <mergeCell ref="I27:K27"/>
    <mergeCell ref="C25:E25"/>
    <mergeCell ref="F26:H26"/>
    <mergeCell ref="C22:S22"/>
    <mergeCell ref="L32:O32"/>
    <mergeCell ref="P32:S32"/>
    <mergeCell ref="I19:K19"/>
    <mergeCell ref="L20:N20"/>
    <mergeCell ref="L28:N28"/>
    <mergeCell ref="L24:N24"/>
    <mergeCell ref="I24:K24"/>
    <mergeCell ref="C21:S21"/>
    <mergeCell ref="C32:F32"/>
    <mergeCell ref="G32:J32"/>
    <mergeCell ref="C16:E16"/>
    <mergeCell ref="F16:H16"/>
    <mergeCell ref="I16:K16"/>
    <mergeCell ref="C10:E10"/>
    <mergeCell ref="F11:H11"/>
    <mergeCell ref="L16:N16"/>
    <mergeCell ref="L13:N13"/>
    <mergeCell ref="I2:K2"/>
    <mergeCell ref="I5:K5"/>
    <mergeCell ref="L6:N6"/>
    <mergeCell ref="L2:N2"/>
    <mergeCell ref="I9:K9"/>
    <mergeCell ref="I12:K12"/>
    <mergeCell ref="L9:N9"/>
    <mergeCell ref="C2:E2"/>
    <mergeCell ref="F2:H2"/>
    <mergeCell ref="C9:E9"/>
    <mergeCell ref="F9:H9"/>
    <mergeCell ref="C3:E3"/>
    <mergeCell ref="F4:H4"/>
  </mergeCells>
  <printOptions/>
  <pageMargins left="0.34" right="0.19" top="0.39" bottom="0.42" header="0.28" footer="0.2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00B0F0"/>
  </sheetPr>
  <dimension ref="A1:AN96"/>
  <sheetViews>
    <sheetView view="pageBreakPreview" zoomScaleSheetLayoutView="100" zoomScalePageLayoutView="0" workbookViewId="0" topLeftCell="A4">
      <selection activeCell="AL94" sqref="AL94"/>
    </sheetView>
  </sheetViews>
  <sheetFormatPr defaultColWidth="9.00390625" defaultRowHeight="13.5"/>
  <cols>
    <col min="1" max="32" width="2.75390625" style="11" customWidth="1"/>
    <col min="33" max="47" width="3.75390625" style="11" customWidth="1"/>
    <col min="48" max="16384" width="9.00390625" style="11" customWidth="1"/>
  </cols>
  <sheetData>
    <row r="1" ht="22.5" customHeight="1">
      <c r="B1" s="1" t="s">
        <v>362</v>
      </c>
    </row>
    <row r="2" ht="22.5" customHeight="1">
      <c r="B2" s="9" t="s">
        <v>143</v>
      </c>
    </row>
    <row r="3" spans="2:19" ht="22.5" customHeight="1">
      <c r="B3" s="9"/>
      <c r="J3" s="11" t="s">
        <v>51</v>
      </c>
      <c r="N3" s="472"/>
      <c r="O3" s="473"/>
      <c r="P3" s="473"/>
      <c r="Q3" s="473"/>
      <c r="R3" s="473"/>
      <c r="S3" s="483"/>
    </row>
    <row r="4" spans="16:17" ht="15" customHeight="1">
      <c r="P4" s="21"/>
      <c r="Q4" s="195"/>
    </row>
    <row r="5" spans="16:35" ht="15" customHeight="1">
      <c r="P5" s="21"/>
      <c r="Q5" s="149"/>
      <c r="AI5" s="21"/>
    </row>
    <row r="6" spans="7:26" ht="15" customHeight="1">
      <c r="G6" s="21"/>
      <c r="H6" s="302"/>
      <c r="I6" s="25"/>
      <c r="J6" s="25"/>
      <c r="K6" s="25"/>
      <c r="L6" s="25"/>
      <c r="M6" s="25"/>
      <c r="N6" s="25"/>
      <c r="O6" s="25"/>
      <c r="P6" s="25"/>
      <c r="Q6" s="25"/>
      <c r="R6" s="25"/>
      <c r="S6" s="25"/>
      <c r="T6" s="25"/>
      <c r="U6" s="25"/>
      <c r="V6" s="25"/>
      <c r="W6" s="25"/>
      <c r="X6" s="25"/>
      <c r="Y6" s="299"/>
      <c r="Z6" s="21"/>
    </row>
    <row r="7" spans="7:26" ht="15" customHeight="1">
      <c r="G7" s="21"/>
      <c r="H7" s="302"/>
      <c r="I7" s="21"/>
      <c r="J7" s="21"/>
      <c r="K7" s="21"/>
      <c r="L7" s="21"/>
      <c r="M7" s="21"/>
      <c r="N7" s="21"/>
      <c r="O7" s="21"/>
      <c r="P7" s="21"/>
      <c r="Q7" s="21"/>
      <c r="R7" s="21"/>
      <c r="S7" s="21"/>
      <c r="T7" s="21"/>
      <c r="U7" s="21"/>
      <c r="V7" s="21"/>
      <c r="W7" s="21"/>
      <c r="X7" s="21"/>
      <c r="Y7" s="299"/>
      <c r="Z7" s="21"/>
    </row>
    <row r="8" spans="7:26" ht="15" customHeight="1" thickBot="1">
      <c r="G8" s="586"/>
      <c r="H8" s="600"/>
      <c r="I8" s="496"/>
      <c r="J8" s="496"/>
      <c r="K8" s="21"/>
      <c r="L8" s="21"/>
      <c r="M8" s="21"/>
      <c r="N8" s="21"/>
      <c r="O8" s="21"/>
      <c r="P8" s="21"/>
      <c r="Q8" s="21"/>
      <c r="R8" s="21"/>
      <c r="S8" s="21"/>
      <c r="T8" s="21"/>
      <c r="U8" s="21"/>
      <c r="V8" s="21"/>
      <c r="W8" s="21"/>
      <c r="X8" s="148"/>
      <c r="Y8" s="320"/>
      <c r="Z8" s="318"/>
    </row>
    <row r="9" spans="5:28" ht="22.5" customHeight="1" thickBot="1" thickTop="1">
      <c r="E9" s="318"/>
      <c r="F9" s="317"/>
      <c r="G9" s="458" t="s">
        <v>480</v>
      </c>
      <c r="H9" s="458"/>
      <c r="I9" s="469"/>
      <c r="J9" s="470"/>
      <c r="L9" s="472" t="s">
        <v>17</v>
      </c>
      <c r="M9" s="473"/>
      <c r="N9" s="473"/>
      <c r="O9" s="483"/>
      <c r="R9" s="472" t="s">
        <v>12</v>
      </c>
      <c r="S9" s="473"/>
      <c r="T9" s="473"/>
      <c r="U9" s="470"/>
      <c r="W9" s="471" t="s">
        <v>4</v>
      </c>
      <c r="X9" s="469"/>
      <c r="Y9" s="458"/>
      <c r="Z9" s="458"/>
      <c r="AA9" s="320"/>
      <c r="AB9" s="318"/>
    </row>
    <row r="10" spans="3:30" ht="15" customHeight="1" thickTop="1">
      <c r="C10" s="21"/>
      <c r="D10" s="302"/>
      <c r="E10" s="460">
        <v>64</v>
      </c>
      <c r="F10" s="461"/>
      <c r="G10" s="25"/>
      <c r="H10" s="25"/>
      <c r="I10" s="25"/>
      <c r="J10" s="25"/>
      <c r="K10" s="462">
        <v>51</v>
      </c>
      <c r="L10" s="463"/>
      <c r="M10" s="298"/>
      <c r="N10" s="25"/>
      <c r="O10" s="199"/>
      <c r="P10" s="148"/>
      <c r="Q10" s="148"/>
      <c r="R10" s="200"/>
      <c r="U10" s="464">
        <v>28</v>
      </c>
      <c r="V10" s="465"/>
      <c r="W10" s="25"/>
      <c r="X10" s="25"/>
      <c r="Y10" s="25"/>
      <c r="Z10" s="25"/>
      <c r="AA10" s="466">
        <v>64</v>
      </c>
      <c r="AB10" s="467"/>
      <c r="AC10" s="299"/>
      <c r="AD10" s="21"/>
    </row>
    <row r="11" spans="3:30" ht="15" customHeight="1">
      <c r="C11" s="21"/>
      <c r="D11" s="302"/>
      <c r="E11" s="21"/>
      <c r="F11" s="21"/>
      <c r="G11" s="21"/>
      <c r="H11" s="458" t="s">
        <v>502</v>
      </c>
      <c r="I11" s="458"/>
      <c r="J11" s="21"/>
      <c r="K11" s="21"/>
      <c r="L11" s="21"/>
      <c r="M11" s="299"/>
      <c r="N11" s="21" t="s">
        <v>50</v>
      </c>
      <c r="O11" s="145"/>
      <c r="P11" s="143"/>
      <c r="Q11" s="144"/>
      <c r="R11" s="145"/>
      <c r="S11" s="21"/>
      <c r="T11" s="21"/>
      <c r="U11" s="299"/>
      <c r="V11" s="21"/>
      <c r="W11" s="21"/>
      <c r="X11" s="458" t="s">
        <v>504</v>
      </c>
      <c r="Y11" s="458"/>
      <c r="Z11" s="21"/>
      <c r="AA11" s="21"/>
      <c r="AB11" s="21"/>
      <c r="AC11" s="299"/>
      <c r="AD11" s="21"/>
    </row>
    <row r="12" spans="3:30" ht="15" customHeight="1" thickBot="1">
      <c r="C12" s="586"/>
      <c r="D12" s="600"/>
      <c r="E12" s="458"/>
      <c r="F12" s="458"/>
      <c r="G12" s="21"/>
      <c r="H12" s="21"/>
      <c r="I12" s="21"/>
      <c r="J12" s="21"/>
      <c r="K12" s="458"/>
      <c r="L12" s="458"/>
      <c r="M12" s="585"/>
      <c r="N12" s="586"/>
      <c r="O12" s="24"/>
      <c r="P12" s="24"/>
      <c r="Q12" s="24"/>
      <c r="R12" s="24"/>
      <c r="S12" s="496"/>
      <c r="T12" s="496"/>
      <c r="U12" s="585"/>
      <c r="V12" s="586"/>
      <c r="W12" s="21"/>
      <c r="X12" s="21"/>
      <c r="Y12" s="21"/>
      <c r="Z12" s="21"/>
      <c r="AA12" s="458"/>
      <c r="AB12" s="458"/>
      <c r="AC12" s="585"/>
      <c r="AD12" s="586"/>
    </row>
    <row r="13" spans="1:32" ht="22.5" customHeight="1" thickTop="1">
      <c r="A13" s="21"/>
      <c r="B13" s="302"/>
      <c r="C13" s="496" t="s">
        <v>480</v>
      </c>
      <c r="D13" s="496"/>
      <c r="E13" s="473"/>
      <c r="F13" s="483"/>
      <c r="K13" s="471" t="s">
        <v>17</v>
      </c>
      <c r="L13" s="469"/>
      <c r="M13" s="458"/>
      <c r="N13" s="458"/>
      <c r="O13" s="299"/>
      <c r="P13" s="21"/>
      <c r="S13" s="471" t="s">
        <v>12</v>
      </c>
      <c r="T13" s="469"/>
      <c r="U13" s="458"/>
      <c r="V13" s="458"/>
      <c r="W13" s="299"/>
      <c r="X13" s="21"/>
      <c r="Z13" s="21"/>
      <c r="AA13" s="471" t="s">
        <v>4</v>
      </c>
      <c r="AB13" s="469"/>
      <c r="AC13" s="458"/>
      <c r="AD13" s="458"/>
      <c r="AE13" s="299"/>
      <c r="AF13" s="21"/>
    </row>
    <row r="14" spans="1:32" ht="15" customHeight="1">
      <c r="A14" s="21"/>
      <c r="B14" s="302"/>
      <c r="C14" s="25"/>
      <c r="D14" s="25"/>
      <c r="E14" s="25"/>
      <c r="F14" s="147"/>
      <c r="K14" s="195"/>
      <c r="L14" s="25"/>
      <c r="M14" s="25"/>
      <c r="N14" s="25"/>
      <c r="O14" s="299"/>
      <c r="P14" s="21"/>
      <c r="S14" s="195"/>
      <c r="T14" s="25"/>
      <c r="U14" s="25"/>
      <c r="V14" s="25"/>
      <c r="W14" s="299"/>
      <c r="X14" s="21"/>
      <c r="Z14" s="21"/>
      <c r="AA14" s="195"/>
      <c r="AB14" s="25"/>
      <c r="AC14" s="25"/>
      <c r="AD14" s="25"/>
      <c r="AE14" s="299"/>
      <c r="AF14" s="21"/>
    </row>
    <row r="15" spans="1:32" ht="15" customHeight="1">
      <c r="A15" s="21"/>
      <c r="B15" s="302"/>
      <c r="C15" s="21"/>
      <c r="D15" s="458" t="s">
        <v>498</v>
      </c>
      <c r="E15" s="458"/>
      <c r="F15" s="197"/>
      <c r="K15" s="196"/>
      <c r="L15" s="458" t="s">
        <v>499</v>
      </c>
      <c r="M15" s="458"/>
      <c r="N15" s="21"/>
      <c r="O15" s="299"/>
      <c r="P15" s="21"/>
      <c r="S15" s="196"/>
      <c r="T15" s="458" t="s">
        <v>500</v>
      </c>
      <c r="U15" s="458"/>
      <c r="V15" s="21"/>
      <c r="W15" s="299"/>
      <c r="X15" s="21"/>
      <c r="Z15" s="21"/>
      <c r="AA15" s="196"/>
      <c r="AB15" s="458" t="s">
        <v>501</v>
      </c>
      <c r="AC15" s="458"/>
      <c r="AD15" s="21"/>
      <c r="AE15" s="299"/>
      <c r="AF15" s="21"/>
    </row>
    <row r="16" spans="1:32" ht="15" customHeight="1">
      <c r="A16" s="499">
        <v>52</v>
      </c>
      <c r="B16" s="536"/>
      <c r="C16" s="148"/>
      <c r="D16" s="148"/>
      <c r="E16" s="148"/>
      <c r="F16" s="198"/>
      <c r="G16" s="494">
        <v>36</v>
      </c>
      <c r="H16" s="495"/>
      <c r="I16" s="499">
        <v>63</v>
      </c>
      <c r="J16" s="500"/>
      <c r="K16" s="149"/>
      <c r="L16" s="148"/>
      <c r="M16" s="148"/>
      <c r="N16" s="148"/>
      <c r="O16" s="514">
        <v>70</v>
      </c>
      <c r="P16" s="495"/>
      <c r="Q16" s="499">
        <v>32</v>
      </c>
      <c r="R16" s="500"/>
      <c r="S16" s="149"/>
      <c r="T16" s="148"/>
      <c r="U16" s="148"/>
      <c r="V16" s="148"/>
      <c r="W16" s="514">
        <v>40</v>
      </c>
      <c r="X16" s="495"/>
      <c r="Y16" s="499">
        <v>49</v>
      </c>
      <c r="Z16" s="500"/>
      <c r="AA16" s="149"/>
      <c r="AB16" s="148"/>
      <c r="AC16" s="148"/>
      <c r="AD16" s="148"/>
      <c r="AE16" s="514">
        <v>75</v>
      </c>
      <c r="AF16" s="495"/>
    </row>
    <row r="17" spans="1:32" ht="22.5" customHeight="1">
      <c r="A17" s="472" t="str">
        <f>'順位記入用'!D33</f>
        <v>香里丘</v>
      </c>
      <c r="B17" s="473"/>
      <c r="C17" s="473"/>
      <c r="D17" s="483"/>
      <c r="E17" s="472" t="str">
        <f>'順位記入用'!I36</f>
        <v>港</v>
      </c>
      <c r="F17" s="473"/>
      <c r="G17" s="473"/>
      <c r="H17" s="483"/>
      <c r="I17" s="472" t="str">
        <f>'順位記入用'!I34</f>
        <v>なみはや</v>
      </c>
      <c r="J17" s="473"/>
      <c r="K17" s="473"/>
      <c r="L17" s="483"/>
      <c r="M17" s="472" t="str">
        <f>'順位記入用'!D36</f>
        <v>市岡</v>
      </c>
      <c r="N17" s="473"/>
      <c r="O17" s="473"/>
      <c r="P17" s="483"/>
      <c r="Q17" s="472" t="str">
        <f>'順位記入用'!D35</f>
        <v>寝屋川</v>
      </c>
      <c r="R17" s="473"/>
      <c r="S17" s="473"/>
      <c r="T17" s="483"/>
      <c r="U17" s="472" t="str">
        <f>'順位記入用'!I33</f>
        <v>枚方津田</v>
      </c>
      <c r="V17" s="473"/>
      <c r="W17" s="473"/>
      <c r="X17" s="483"/>
      <c r="Y17" s="472" t="str">
        <f>'順位記入用'!I35</f>
        <v>牧野</v>
      </c>
      <c r="Z17" s="473"/>
      <c r="AA17" s="473"/>
      <c r="AB17" s="483"/>
      <c r="AC17" s="472" t="str">
        <f>'順位記入用'!D34</f>
        <v>長尾</v>
      </c>
      <c r="AD17" s="473"/>
      <c r="AE17" s="473"/>
      <c r="AF17" s="483"/>
    </row>
    <row r="18" spans="3:31" ht="22.5" customHeight="1">
      <c r="C18" s="472" t="s">
        <v>18</v>
      </c>
      <c r="D18" s="473"/>
      <c r="E18" s="469"/>
      <c r="F18" s="469"/>
      <c r="G18" s="577">
        <v>57</v>
      </c>
      <c r="H18" s="486"/>
      <c r="I18" s="484">
        <v>61</v>
      </c>
      <c r="J18" s="485"/>
      <c r="K18" s="469" t="s">
        <v>515</v>
      </c>
      <c r="L18" s="469"/>
      <c r="M18" s="469"/>
      <c r="N18" s="470"/>
      <c r="R18" s="25"/>
      <c r="S18" s="472" t="s">
        <v>7</v>
      </c>
      <c r="T18" s="473"/>
      <c r="U18" s="473"/>
      <c r="V18" s="483"/>
      <c r="W18" s="578">
        <v>45</v>
      </c>
      <c r="X18" s="578"/>
      <c r="Y18" s="484">
        <v>55</v>
      </c>
      <c r="Z18" s="485"/>
      <c r="AA18" s="472" t="s">
        <v>13</v>
      </c>
      <c r="AB18" s="473"/>
      <c r="AC18" s="473"/>
      <c r="AD18" s="483"/>
      <c r="AE18" s="25"/>
    </row>
    <row r="19" spans="5:30" ht="15" customHeight="1">
      <c r="E19" s="195"/>
      <c r="F19" s="25"/>
      <c r="G19" s="21"/>
      <c r="H19" s="458" t="s">
        <v>503</v>
      </c>
      <c r="I19" s="458"/>
      <c r="J19" s="21"/>
      <c r="K19" s="25"/>
      <c r="L19" s="301"/>
      <c r="M19" s="25"/>
      <c r="N19" s="25" t="s">
        <v>48</v>
      </c>
      <c r="Q19" s="149"/>
      <c r="S19" s="21"/>
      <c r="T19" s="21"/>
      <c r="U19" s="196"/>
      <c r="V19" s="21"/>
      <c r="W19" s="21"/>
      <c r="X19" s="458" t="s">
        <v>505</v>
      </c>
      <c r="Y19" s="458"/>
      <c r="Z19" s="21"/>
      <c r="AA19" s="25"/>
      <c r="AB19" s="301"/>
      <c r="AC19" s="21"/>
      <c r="AD19" s="21"/>
    </row>
    <row r="20" spans="5:30" ht="15" customHeight="1" thickBot="1">
      <c r="E20" s="149"/>
      <c r="F20" s="148"/>
      <c r="G20" s="148"/>
      <c r="H20" s="148"/>
      <c r="I20" s="148"/>
      <c r="J20" s="148"/>
      <c r="K20" s="318"/>
      <c r="L20" s="317"/>
      <c r="M20" s="148"/>
      <c r="N20" s="148"/>
      <c r="O20" s="199"/>
      <c r="P20" s="25"/>
      <c r="Q20" s="25"/>
      <c r="R20" s="200"/>
      <c r="S20" s="148"/>
      <c r="T20" s="148"/>
      <c r="U20" s="149"/>
      <c r="V20" s="148"/>
      <c r="W20" s="148"/>
      <c r="X20" s="148"/>
      <c r="Y20" s="148"/>
      <c r="Z20" s="148"/>
      <c r="AA20" s="318"/>
      <c r="AB20" s="317"/>
      <c r="AC20" s="21"/>
      <c r="AD20" s="21"/>
    </row>
    <row r="21" spans="7:27" ht="22.5" customHeight="1" thickBot="1" thickTop="1">
      <c r="G21" s="569" t="s">
        <v>515</v>
      </c>
      <c r="H21" s="496"/>
      <c r="I21" s="458"/>
      <c r="J21" s="458"/>
      <c r="K21" s="321"/>
      <c r="L21" s="569" t="s">
        <v>18</v>
      </c>
      <c r="M21" s="496"/>
      <c r="N21" s="496"/>
      <c r="O21" s="544"/>
      <c r="P21" s="30"/>
      <c r="Q21" s="150"/>
      <c r="R21" s="472" t="s">
        <v>7</v>
      </c>
      <c r="S21" s="473"/>
      <c r="T21" s="473"/>
      <c r="U21" s="544"/>
      <c r="W21" s="569" t="s">
        <v>13</v>
      </c>
      <c r="X21" s="496"/>
      <c r="Y21" s="458"/>
      <c r="Z21" s="458"/>
      <c r="AA21" s="323"/>
    </row>
    <row r="22" spans="7:26" ht="15" customHeight="1" thickTop="1">
      <c r="G22" s="469"/>
      <c r="H22" s="469"/>
      <c r="I22" s="601"/>
      <c r="J22" s="602"/>
      <c r="K22" s="21"/>
      <c r="L22" s="21"/>
      <c r="M22" s="21"/>
      <c r="N22" s="21"/>
      <c r="O22" s="469"/>
      <c r="P22" s="458"/>
      <c r="Q22" s="458"/>
      <c r="R22" s="469"/>
      <c r="S22" s="21"/>
      <c r="T22" s="21"/>
      <c r="U22" s="21"/>
      <c r="V22" s="21"/>
      <c r="W22" s="21"/>
      <c r="X22" s="21"/>
      <c r="Y22" s="601"/>
      <c r="Z22" s="602"/>
    </row>
    <row r="23" spans="9:26" ht="15" customHeight="1">
      <c r="I23" s="300"/>
      <c r="J23" s="148"/>
      <c r="K23" s="148"/>
      <c r="L23" s="148"/>
      <c r="M23" s="148"/>
      <c r="N23" s="148"/>
      <c r="O23" s="496"/>
      <c r="P23" s="496"/>
      <c r="Q23" s="496"/>
      <c r="R23" s="496"/>
      <c r="S23" s="148"/>
      <c r="T23" s="148"/>
      <c r="U23" s="148"/>
      <c r="V23" s="148"/>
      <c r="W23" s="148"/>
      <c r="X23" s="148"/>
      <c r="Y23" s="299"/>
      <c r="Z23" s="21"/>
    </row>
    <row r="24" spans="16:17" ht="15" customHeight="1">
      <c r="P24" s="21"/>
      <c r="Q24" s="195"/>
    </row>
    <row r="25" spans="16:17" ht="15" customHeight="1">
      <c r="P25" s="21"/>
      <c r="Q25" s="149"/>
    </row>
    <row r="26" spans="11:18" ht="22.5" customHeight="1">
      <c r="K26" s="11" t="s">
        <v>49</v>
      </c>
      <c r="O26" s="472"/>
      <c r="P26" s="473"/>
      <c r="Q26" s="473"/>
      <c r="R26" s="483"/>
    </row>
    <row r="27" ht="6.75" customHeight="1"/>
    <row r="28" ht="22.5" customHeight="1">
      <c r="B28" s="1" t="s">
        <v>363</v>
      </c>
    </row>
    <row r="29" spans="2:30" ht="22.5" customHeight="1">
      <c r="B29" s="590" t="s">
        <v>144</v>
      </c>
      <c r="C29" s="591"/>
      <c r="D29" s="591"/>
      <c r="E29" s="592"/>
      <c r="G29" s="587" t="s">
        <v>444</v>
      </c>
      <c r="H29" s="588"/>
      <c r="I29" s="588"/>
      <c r="J29" s="589"/>
      <c r="T29" s="9" t="s">
        <v>23</v>
      </c>
      <c r="U29" s="27"/>
      <c r="V29" s="27"/>
      <c r="W29" s="570" t="s">
        <v>20</v>
      </c>
      <c r="X29" s="570"/>
      <c r="Y29" s="570"/>
      <c r="Z29" s="570"/>
      <c r="AA29" s="570"/>
      <c r="AB29" s="570"/>
      <c r="AC29" s="570"/>
      <c r="AD29" s="9" t="s">
        <v>24</v>
      </c>
    </row>
    <row r="30" ht="9" customHeight="1" thickBot="1"/>
    <row r="31" spans="2:31" ht="20.25" customHeight="1">
      <c r="B31" s="540"/>
      <c r="C31" s="418"/>
      <c r="D31" s="418"/>
      <c r="E31" s="419"/>
      <c r="F31" s="540" t="s">
        <v>53</v>
      </c>
      <c r="G31" s="418"/>
      <c r="H31" s="418"/>
      <c r="I31" s="418"/>
      <c r="J31" s="418"/>
      <c r="K31" s="418"/>
      <c r="L31" s="418"/>
      <c r="M31" s="418"/>
      <c r="N31" s="418"/>
      <c r="O31" s="419"/>
      <c r="P31" s="540" t="s">
        <v>54</v>
      </c>
      <c r="Q31" s="418"/>
      <c r="R31" s="419"/>
      <c r="S31" s="540" t="s">
        <v>55</v>
      </c>
      <c r="T31" s="418"/>
      <c r="U31" s="418"/>
      <c r="V31" s="418"/>
      <c r="W31" s="418"/>
      <c r="X31" s="418"/>
      <c r="Y31" s="418"/>
      <c r="Z31" s="418"/>
      <c r="AA31" s="418"/>
      <c r="AB31" s="419"/>
      <c r="AC31" s="418" t="s">
        <v>54</v>
      </c>
      <c r="AD31" s="418"/>
      <c r="AE31" s="419"/>
    </row>
    <row r="32" spans="2:40" ht="20.25" customHeight="1">
      <c r="B32" s="557">
        <v>0.3645833333333333</v>
      </c>
      <c r="C32" s="480"/>
      <c r="D32" s="480"/>
      <c r="E32" s="481"/>
      <c r="F32" s="534" t="str">
        <f>'予選記入用'!C43</f>
        <v>旭</v>
      </c>
      <c r="G32" s="480"/>
      <c r="H32" s="480"/>
      <c r="I32" s="480"/>
      <c r="J32" s="480" t="s">
        <v>22</v>
      </c>
      <c r="K32" s="480"/>
      <c r="L32" s="480" t="str">
        <f>'予選記入用'!R43</f>
        <v>なぎさ</v>
      </c>
      <c r="M32" s="480"/>
      <c r="N32" s="480"/>
      <c r="O32" s="481"/>
      <c r="P32" s="547" t="str">
        <f>'予選記入用'!M43</f>
        <v>守口東</v>
      </c>
      <c r="Q32" s="469"/>
      <c r="R32" s="548"/>
      <c r="S32" s="534" t="str">
        <f>'予選記入用'!H43</f>
        <v>大手前</v>
      </c>
      <c r="T32" s="480"/>
      <c r="U32" s="480"/>
      <c r="V32" s="480"/>
      <c r="W32" s="480" t="s">
        <v>22</v>
      </c>
      <c r="X32" s="480"/>
      <c r="Y32" s="480" t="str">
        <f>'予選記入用'!R44</f>
        <v>茨田</v>
      </c>
      <c r="Z32" s="480"/>
      <c r="AA32" s="480"/>
      <c r="AB32" s="481"/>
      <c r="AC32" s="547" t="str">
        <f>'予選記入用'!M44</f>
        <v>泉尾</v>
      </c>
      <c r="AD32" s="469"/>
      <c r="AE32" s="548"/>
      <c r="AG32" s="11" t="s">
        <v>425</v>
      </c>
      <c r="AK32" s="67"/>
      <c r="AN32" s="67"/>
    </row>
    <row r="33" spans="2:40" ht="20.25" customHeight="1">
      <c r="B33" s="558" t="s">
        <v>221</v>
      </c>
      <c r="C33" s="559"/>
      <c r="D33" s="559"/>
      <c r="E33" s="560"/>
      <c r="F33" s="567"/>
      <c r="G33" s="568"/>
      <c r="H33" s="568"/>
      <c r="I33" s="568"/>
      <c r="J33" s="24"/>
      <c r="K33" s="24"/>
      <c r="L33" s="568"/>
      <c r="M33" s="568"/>
      <c r="N33" s="568"/>
      <c r="O33" s="593"/>
      <c r="P33" s="562"/>
      <c r="Q33" s="496"/>
      <c r="R33" s="563"/>
      <c r="S33" s="567"/>
      <c r="T33" s="568"/>
      <c r="U33" s="568"/>
      <c r="V33" s="568"/>
      <c r="W33" s="24"/>
      <c r="X33" s="24"/>
      <c r="Y33" s="568"/>
      <c r="Z33" s="568"/>
      <c r="AA33" s="568"/>
      <c r="AB33" s="593"/>
      <c r="AC33" s="562"/>
      <c r="AD33" s="496"/>
      <c r="AE33" s="563"/>
      <c r="AK33" s="67"/>
      <c r="AN33" s="67"/>
    </row>
    <row r="34" spans="2:40" ht="20.25" customHeight="1">
      <c r="B34" s="557">
        <v>0.3958333333333333</v>
      </c>
      <c r="C34" s="480"/>
      <c r="D34" s="480"/>
      <c r="E34" s="481"/>
      <c r="F34" s="535" t="str">
        <f>A17</f>
        <v>香里丘</v>
      </c>
      <c r="G34" s="497"/>
      <c r="H34" s="497"/>
      <c r="I34" s="497"/>
      <c r="J34" s="497" t="s">
        <v>52</v>
      </c>
      <c r="K34" s="497"/>
      <c r="L34" s="497" t="str">
        <f>E17</f>
        <v>港</v>
      </c>
      <c r="M34" s="497"/>
      <c r="N34" s="497"/>
      <c r="O34" s="498"/>
      <c r="P34" s="489" t="str">
        <f>F38</f>
        <v>寝屋川</v>
      </c>
      <c r="Q34" s="490"/>
      <c r="R34" s="491"/>
      <c r="S34" s="535" t="str">
        <f>I17</f>
        <v>なみはや</v>
      </c>
      <c r="T34" s="497"/>
      <c r="U34" s="497"/>
      <c r="V34" s="497"/>
      <c r="W34" s="497" t="s">
        <v>52</v>
      </c>
      <c r="X34" s="497"/>
      <c r="Y34" s="497" t="str">
        <f>M17</f>
        <v>市岡</v>
      </c>
      <c r="Z34" s="497"/>
      <c r="AA34" s="497"/>
      <c r="AB34" s="498"/>
      <c r="AC34" s="489" t="str">
        <f>S38</f>
        <v>牧野</v>
      </c>
      <c r="AD34" s="490"/>
      <c r="AE34" s="491"/>
      <c r="AG34" s="11" t="s">
        <v>73</v>
      </c>
      <c r="AI34" s="11" t="s">
        <v>74</v>
      </c>
      <c r="AK34" s="67"/>
      <c r="AN34" s="67"/>
    </row>
    <row r="35" spans="2:40" ht="20.25" customHeight="1">
      <c r="B35" s="558" t="s">
        <v>221</v>
      </c>
      <c r="C35" s="559"/>
      <c r="D35" s="559"/>
      <c r="E35" s="560"/>
      <c r="F35" s="561"/>
      <c r="G35" s="555"/>
      <c r="H35" s="555"/>
      <c r="I35" s="555"/>
      <c r="J35" s="257"/>
      <c r="K35" s="257"/>
      <c r="L35" s="555"/>
      <c r="M35" s="555"/>
      <c r="N35" s="555"/>
      <c r="O35" s="556"/>
      <c r="P35" s="492"/>
      <c r="Q35" s="459"/>
      <c r="R35" s="493"/>
      <c r="S35" s="561"/>
      <c r="T35" s="555"/>
      <c r="U35" s="555"/>
      <c r="V35" s="555"/>
      <c r="W35" s="257"/>
      <c r="X35" s="257"/>
      <c r="Y35" s="555"/>
      <c r="Z35" s="555"/>
      <c r="AA35" s="555"/>
      <c r="AB35" s="556"/>
      <c r="AC35" s="492"/>
      <c r="AD35" s="459"/>
      <c r="AE35" s="493"/>
      <c r="AK35" s="67"/>
      <c r="AN35" s="67"/>
    </row>
    <row r="36" spans="2:40" ht="20.25" customHeight="1">
      <c r="B36" s="557">
        <v>0.4583333333333333</v>
      </c>
      <c r="C36" s="480"/>
      <c r="D36" s="480"/>
      <c r="E36" s="481"/>
      <c r="F36" s="534" t="str">
        <f>'予選記入用'!M44</f>
        <v>泉尾</v>
      </c>
      <c r="G36" s="480"/>
      <c r="H36" s="480"/>
      <c r="I36" s="480"/>
      <c r="J36" s="480" t="s">
        <v>22</v>
      </c>
      <c r="K36" s="480"/>
      <c r="L36" s="480" t="str">
        <f>'予選記入用'!M43</f>
        <v>守口東</v>
      </c>
      <c r="M36" s="480"/>
      <c r="N36" s="480"/>
      <c r="O36" s="481"/>
      <c r="P36" s="547" t="str">
        <f>S40</f>
        <v>大手前</v>
      </c>
      <c r="Q36" s="469"/>
      <c r="R36" s="548"/>
      <c r="S36" s="534" t="str">
        <f>'予選記入用'!C43</f>
        <v>旭</v>
      </c>
      <c r="T36" s="480"/>
      <c r="U36" s="480"/>
      <c r="V36" s="480"/>
      <c r="W36" s="480" t="s">
        <v>22</v>
      </c>
      <c r="X36" s="480"/>
      <c r="Y36" s="480" t="str">
        <f>'予選記入用'!R44</f>
        <v>茨田</v>
      </c>
      <c r="Z36" s="480"/>
      <c r="AA36" s="480"/>
      <c r="AB36" s="481"/>
      <c r="AC36" s="547" t="str">
        <f>'予選記入用'!R43</f>
        <v>なぎさ</v>
      </c>
      <c r="AD36" s="469"/>
      <c r="AE36" s="548"/>
      <c r="AG36" s="11" t="s">
        <v>425</v>
      </c>
      <c r="AK36" s="67"/>
      <c r="AN36" s="67"/>
    </row>
    <row r="37" spans="2:40" ht="20.25" customHeight="1">
      <c r="B37" s="558" t="s">
        <v>221</v>
      </c>
      <c r="C37" s="559"/>
      <c r="D37" s="559"/>
      <c r="E37" s="560"/>
      <c r="F37" s="567"/>
      <c r="G37" s="568"/>
      <c r="H37" s="568"/>
      <c r="I37" s="568"/>
      <c r="J37" s="24"/>
      <c r="K37" s="24"/>
      <c r="L37" s="568"/>
      <c r="M37" s="568"/>
      <c r="N37" s="568"/>
      <c r="O37" s="593"/>
      <c r="P37" s="562"/>
      <c r="Q37" s="496"/>
      <c r="R37" s="563"/>
      <c r="S37" s="567"/>
      <c r="T37" s="568"/>
      <c r="U37" s="568"/>
      <c r="V37" s="568"/>
      <c r="W37" s="24"/>
      <c r="X37" s="24"/>
      <c r="Y37" s="568"/>
      <c r="Z37" s="568"/>
      <c r="AA37" s="568"/>
      <c r="AB37" s="593"/>
      <c r="AC37" s="562"/>
      <c r="AD37" s="496"/>
      <c r="AE37" s="563"/>
      <c r="AK37" s="67"/>
      <c r="AN37" s="67"/>
    </row>
    <row r="38" spans="2:37" ht="20.25" customHeight="1">
      <c r="B38" s="557">
        <v>0.4895833333333333</v>
      </c>
      <c r="C38" s="480"/>
      <c r="D38" s="480"/>
      <c r="E38" s="481"/>
      <c r="F38" s="535" t="str">
        <f>Q17</f>
        <v>寝屋川</v>
      </c>
      <c r="G38" s="497"/>
      <c r="H38" s="497"/>
      <c r="I38" s="497"/>
      <c r="J38" s="497" t="s">
        <v>52</v>
      </c>
      <c r="K38" s="497"/>
      <c r="L38" s="497" t="str">
        <f>U17</f>
        <v>枚方津田</v>
      </c>
      <c r="M38" s="497"/>
      <c r="N38" s="497"/>
      <c r="O38" s="498"/>
      <c r="P38" s="489" t="str">
        <f>F34</f>
        <v>香里丘</v>
      </c>
      <c r="Q38" s="490"/>
      <c r="R38" s="491"/>
      <c r="S38" s="535" t="str">
        <f>Y17</f>
        <v>牧野</v>
      </c>
      <c r="T38" s="497"/>
      <c r="U38" s="497"/>
      <c r="V38" s="497"/>
      <c r="W38" s="497" t="s">
        <v>52</v>
      </c>
      <c r="X38" s="497"/>
      <c r="Y38" s="497" t="str">
        <f>AC17</f>
        <v>長尾</v>
      </c>
      <c r="Z38" s="497"/>
      <c r="AA38" s="497"/>
      <c r="AB38" s="498"/>
      <c r="AC38" s="489" t="str">
        <f>S34</f>
        <v>なみはや</v>
      </c>
      <c r="AD38" s="490"/>
      <c r="AE38" s="491"/>
      <c r="AG38" s="11" t="s">
        <v>75</v>
      </c>
      <c r="AI38" s="11" t="s">
        <v>76</v>
      </c>
      <c r="AK38" s="67"/>
    </row>
    <row r="39" spans="2:37" ht="20.25" customHeight="1">
      <c r="B39" s="558" t="s">
        <v>221</v>
      </c>
      <c r="C39" s="559"/>
      <c r="D39" s="559"/>
      <c r="E39" s="560"/>
      <c r="F39" s="561"/>
      <c r="G39" s="555"/>
      <c r="H39" s="555"/>
      <c r="I39" s="555"/>
      <c r="J39" s="257"/>
      <c r="K39" s="257"/>
      <c r="L39" s="555"/>
      <c r="M39" s="555"/>
      <c r="N39" s="555"/>
      <c r="O39" s="556"/>
      <c r="P39" s="492"/>
      <c r="Q39" s="459"/>
      <c r="R39" s="493"/>
      <c r="S39" s="561"/>
      <c r="T39" s="555"/>
      <c r="U39" s="555"/>
      <c r="V39" s="555"/>
      <c r="W39" s="257"/>
      <c r="X39" s="257"/>
      <c r="Y39" s="555"/>
      <c r="Z39" s="555"/>
      <c r="AA39" s="555"/>
      <c r="AB39" s="556"/>
      <c r="AC39" s="492"/>
      <c r="AD39" s="459"/>
      <c r="AE39" s="493"/>
      <c r="AK39" s="67"/>
    </row>
    <row r="40" spans="2:37" ht="20.25" customHeight="1">
      <c r="B40" s="557">
        <v>0.5520833333333334</v>
      </c>
      <c r="C40" s="480"/>
      <c r="D40" s="480"/>
      <c r="E40" s="481"/>
      <c r="F40" s="534" t="str">
        <f>'予選記入用'!R44</f>
        <v>茨田</v>
      </c>
      <c r="G40" s="480"/>
      <c r="H40" s="480"/>
      <c r="I40" s="480"/>
      <c r="J40" s="480" t="s">
        <v>52</v>
      </c>
      <c r="K40" s="480"/>
      <c r="L40" s="480" t="str">
        <f>'予選記入用'!M44</f>
        <v>泉尾</v>
      </c>
      <c r="M40" s="480"/>
      <c r="N40" s="480"/>
      <c r="O40" s="481"/>
      <c r="P40" s="489" t="str">
        <f>L34</f>
        <v>港</v>
      </c>
      <c r="Q40" s="490"/>
      <c r="R40" s="491"/>
      <c r="S40" s="534" t="str">
        <f>'予選記入用'!H43</f>
        <v>大手前</v>
      </c>
      <c r="T40" s="480"/>
      <c r="U40" s="480"/>
      <c r="V40" s="480"/>
      <c r="W40" s="480" t="s">
        <v>52</v>
      </c>
      <c r="X40" s="480"/>
      <c r="Y40" s="480" t="str">
        <f>'予選記入用'!R43</f>
        <v>なぎさ</v>
      </c>
      <c r="Z40" s="480"/>
      <c r="AA40" s="480"/>
      <c r="AB40" s="481"/>
      <c r="AC40" s="489" t="str">
        <f>Y34</f>
        <v>市岡</v>
      </c>
      <c r="AD40" s="490"/>
      <c r="AE40" s="491"/>
      <c r="AG40" s="11" t="s">
        <v>146</v>
      </c>
      <c r="AK40" s="67"/>
    </row>
    <row r="41" spans="2:37" ht="20.25" customHeight="1">
      <c r="B41" s="558" t="s">
        <v>221</v>
      </c>
      <c r="C41" s="559"/>
      <c r="D41" s="559"/>
      <c r="E41" s="560"/>
      <c r="F41" s="567"/>
      <c r="G41" s="568"/>
      <c r="H41" s="568"/>
      <c r="I41" s="568"/>
      <c r="J41" s="141"/>
      <c r="K41" s="141"/>
      <c r="L41" s="568"/>
      <c r="M41" s="568"/>
      <c r="N41" s="568"/>
      <c r="O41" s="593"/>
      <c r="P41" s="492"/>
      <c r="Q41" s="459"/>
      <c r="R41" s="493"/>
      <c r="S41" s="567"/>
      <c r="T41" s="568"/>
      <c r="U41" s="568"/>
      <c r="V41" s="568"/>
      <c r="W41" s="141"/>
      <c r="X41" s="141"/>
      <c r="Y41" s="568"/>
      <c r="Z41" s="568"/>
      <c r="AA41" s="568"/>
      <c r="AB41" s="593"/>
      <c r="AC41" s="492"/>
      <c r="AD41" s="459"/>
      <c r="AE41" s="493"/>
      <c r="AK41" s="67"/>
    </row>
    <row r="42" spans="2:37" ht="20.25" customHeight="1">
      <c r="B42" s="557">
        <v>0.5833333333333334</v>
      </c>
      <c r="C42" s="480"/>
      <c r="D42" s="480"/>
      <c r="E42" s="481"/>
      <c r="F42" s="535" t="str">
        <f>C13</f>
        <v>香里丘</v>
      </c>
      <c r="G42" s="497"/>
      <c r="H42" s="497"/>
      <c r="I42" s="497"/>
      <c r="J42" s="497" t="s">
        <v>52</v>
      </c>
      <c r="K42" s="497"/>
      <c r="L42" s="497" t="str">
        <f>K13</f>
        <v>市岡</v>
      </c>
      <c r="M42" s="497"/>
      <c r="N42" s="497"/>
      <c r="O42" s="498"/>
      <c r="P42" s="528" t="str">
        <f>'予選記入用'!R44</f>
        <v>茨田</v>
      </c>
      <c r="Q42" s="529"/>
      <c r="R42" s="530"/>
      <c r="S42" s="535" t="str">
        <f>C18</f>
        <v>港</v>
      </c>
      <c r="T42" s="497"/>
      <c r="U42" s="497"/>
      <c r="V42" s="497"/>
      <c r="W42" s="497" t="s">
        <v>52</v>
      </c>
      <c r="X42" s="497"/>
      <c r="Y42" s="497" t="str">
        <f>K18</f>
        <v>なみはや</v>
      </c>
      <c r="Z42" s="497"/>
      <c r="AA42" s="497"/>
      <c r="AB42" s="498"/>
      <c r="AC42" s="489" t="str">
        <f>AA18</f>
        <v>牧野</v>
      </c>
      <c r="AD42" s="490"/>
      <c r="AE42" s="491"/>
      <c r="AG42" s="11" t="s">
        <v>77</v>
      </c>
      <c r="AI42" s="11" t="s">
        <v>78</v>
      </c>
      <c r="AK42" s="67"/>
    </row>
    <row r="43" spans="2:37" ht="20.25" customHeight="1">
      <c r="B43" s="558" t="s">
        <v>221</v>
      </c>
      <c r="C43" s="559"/>
      <c r="D43" s="559"/>
      <c r="E43" s="560"/>
      <c r="F43" s="561"/>
      <c r="G43" s="555"/>
      <c r="H43" s="555"/>
      <c r="I43" s="555"/>
      <c r="J43" s="257"/>
      <c r="K43" s="257"/>
      <c r="L43" s="555"/>
      <c r="M43" s="555"/>
      <c r="N43" s="555"/>
      <c r="O43" s="556"/>
      <c r="P43" s="531"/>
      <c r="Q43" s="532"/>
      <c r="R43" s="533"/>
      <c r="S43" s="561"/>
      <c r="T43" s="555"/>
      <c r="U43" s="555"/>
      <c r="V43" s="555"/>
      <c r="W43" s="257"/>
      <c r="X43" s="257"/>
      <c r="Y43" s="555"/>
      <c r="Z43" s="555"/>
      <c r="AA43" s="555"/>
      <c r="AB43" s="556"/>
      <c r="AC43" s="492"/>
      <c r="AD43" s="459"/>
      <c r="AE43" s="493"/>
      <c r="AK43" s="67"/>
    </row>
    <row r="44" spans="2:33" ht="20.25" customHeight="1">
      <c r="B44" s="557">
        <v>0.6458333333333334</v>
      </c>
      <c r="C44" s="480"/>
      <c r="D44" s="480"/>
      <c r="E44" s="481"/>
      <c r="F44" s="534" t="str">
        <f>'予選記入用'!M43</f>
        <v>守口東</v>
      </c>
      <c r="G44" s="480"/>
      <c r="H44" s="480"/>
      <c r="I44" s="480"/>
      <c r="J44" s="480" t="s">
        <v>52</v>
      </c>
      <c r="K44" s="480"/>
      <c r="L44" s="480" t="str">
        <f>'予選記入用'!C43</f>
        <v>旭</v>
      </c>
      <c r="M44" s="480"/>
      <c r="N44" s="480"/>
      <c r="O44" s="481"/>
      <c r="P44" s="489" t="str">
        <f>L38</f>
        <v>枚方津田</v>
      </c>
      <c r="Q44" s="490"/>
      <c r="R44" s="491"/>
      <c r="S44" s="534" t="str">
        <f>'予選記入用'!R43</f>
        <v>なぎさ</v>
      </c>
      <c r="T44" s="480"/>
      <c r="U44" s="480"/>
      <c r="V44" s="480"/>
      <c r="W44" s="480" t="s">
        <v>52</v>
      </c>
      <c r="X44" s="480"/>
      <c r="Y44" s="480" t="str">
        <f>'予選記入用'!M44</f>
        <v>泉尾</v>
      </c>
      <c r="Z44" s="480"/>
      <c r="AA44" s="480"/>
      <c r="AB44" s="481"/>
      <c r="AC44" s="489" t="str">
        <f>Y38</f>
        <v>長尾</v>
      </c>
      <c r="AD44" s="490"/>
      <c r="AE44" s="491"/>
      <c r="AG44" s="11" t="s">
        <v>146</v>
      </c>
    </row>
    <row r="45" spans="2:31" ht="20.25" customHeight="1">
      <c r="B45" s="558" t="s">
        <v>221</v>
      </c>
      <c r="C45" s="559"/>
      <c r="D45" s="559"/>
      <c r="E45" s="560"/>
      <c r="F45" s="567"/>
      <c r="G45" s="568"/>
      <c r="H45" s="568"/>
      <c r="I45" s="568"/>
      <c r="J45" s="24"/>
      <c r="K45" s="24"/>
      <c r="L45" s="568"/>
      <c r="M45" s="568"/>
      <c r="N45" s="568"/>
      <c r="O45" s="593"/>
      <c r="P45" s="492"/>
      <c r="Q45" s="459"/>
      <c r="R45" s="493"/>
      <c r="S45" s="567"/>
      <c r="T45" s="568"/>
      <c r="U45" s="568"/>
      <c r="V45" s="568"/>
      <c r="W45" s="24"/>
      <c r="X45" s="24"/>
      <c r="Y45" s="568"/>
      <c r="Z45" s="568"/>
      <c r="AA45" s="568"/>
      <c r="AB45" s="593"/>
      <c r="AC45" s="492"/>
      <c r="AD45" s="459"/>
      <c r="AE45" s="493"/>
    </row>
    <row r="46" spans="2:37" ht="20.25" customHeight="1">
      <c r="B46" s="557">
        <v>0.6770833333333334</v>
      </c>
      <c r="C46" s="480"/>
      <c r="D46" s="480"/>
      <c r="E46" s="481"/>
      <c r="F46" s="535" t="str">
        <f>S13</f>
        <v>枚方津田</v>
      </c>
      <c r="G46" s="497"/>
      <c r="H46" s="497"/>
      <c r="I46" s="497"/>
      <c r="J46" s="497" t="s">
        <v>52</v>
      </c>
      <c r="K46" s="497"/>
      <c r="L46" s="497" t="str">
        <f>AA13</f>
        <v>長尾</v>
      </c>
      <c r="M46" s="497"/>
      <c r="N46" s="497"/>
      <c r="O46" s="498"/>
      <c r="P46" s="489" t="str">
        <f>G9</f>
        <v>香里丘</v>
      </c>
      <c r="Q46" s="490"/>
      <c r="R46" s="491"/>
      <c r="S46" s="535" t="str">
        <f>S18</f>
        <v>寝屋川</v>
      </c>
      <c r="T46" s="497"/>
      <c r="U46" s="497"/>
      <c r="V46" s="497"/>
      <c r="W46" s="497" t="s">
        <v>52</v>
      </c>
      <c r="X46" s="497"/>
      <c r="Y46" s="497" t="str">
        <f>AA18</f>
        <v>牧野</v>
      </c>
      <c r="Z46" s="497"/>
      <c r="AA46" s="497"/>
      <c r="AB46" s="498"/>
      <c r="AC46" s="489" t="str">
        <f>G21</f>
        <v>なみはや</v>
      </c>
      <c r="AD46" s="490"/>
      <c r="AE46" s="491"/>
      <c r="AG46" s="11" t="s">
        <v>79</v>
      </c>
      <c r="AI46" s="11" t="s">
        <v>80</v>
      </c>
      <c r="AK46" s="67"/>
    </row>
    <row r="47" spans="2:37" ht="20.25" customHeight="1">
      <c r="B47" s="558" t="s">
        <v>221</v>
      </c>
      <c r="C47" s="559"/>
      <c r="D47" s="559"/>
      <c r="E47" s="560"/>
      <c r="F47" s="561"/>
      <c r="G47" s="555"/>
      <c r="H47" s="555"/>
      <c r="I47" s="555"/>
      <c r="J47" s="256"/>
      <c r="K47" s="256"/>
      <c r="L47" s="555"/>
      <c r="M47" s="555"/>
      <c r="N47" s="555"/>
      <c r="O47" s="556"/>
      <c r="P47" s="492"/>
      <c r="Q47" s="459"/>
      <c r="R47" s="493"/>
      <c r="S47" s="561"/>
      <c r="T47" s="555"/>
      <c r="U47" s="555"/>
      <c r="V47" s="555"/>
      <c r="W47" s="256"/>
      <c r="X47" s="256"/>
      <c r="Y47" s="555"/>
      <c r="Z47" s="555"/>
      <c r="AA47" s="555"/>
      <c r="AB47" s="556"/>
      <c r="AC47" s="492"/>
      <c r="AD47" s="459"/>
      <c r="AE47" s="493"/>
      <c r="AK47" s="67"/>
    </row>
    <row r="48" spans="2:33" ht="20.25" customHeight="1">
      <c r="B48" s="557">
        <v>0.7395833333333334</v>
      </c>
      <c r="C48" s="480"/>
      <c r="D48" s="480"/>
      <c r="E48" s="481"/>
      <c r="F48" s="534" t="str">
        <f>'予選記入用'!M43</f>
        <v>守口東</v>
      </c>
      <c r="G48" s="480"/>
      <c r="H48" s="480"/>
      <c r="I48" s="480"/>
      <c r="J48" s="480" t="s">
        <v>22</v>
      </c>
      <c r="K48" s="480"/>
      <c r="L48" s="480" t="str">
        <f>'予選記入用'!H43</f>
        <v>大手前</v>
      </c>
      <c r="M48" s="480"/>
      <c r="N48" s="480"/>
      <c r="O48" s="481"/>
      <c r="P48" s="547" t="str">
        <f>L44</f>
        <v>旭</v>
      </c>
      <c r="Q48" s="469"/>
      <c r="R48" s="548"/>
      <c r="S48" s="474"/>
      <c r="T48" s="475"/>
      <c r="U48" s="475"/>
      <c r="V48" s="475"/>
      <c r="W48" s="475"/>
      <c r="X48" s="475"/>
      <c r="Y48" s="475"/>
      <c r="Z48" s="475"/>
      <c r="AA48" s="475"/>
      <c r="AB48" s="476"/>
      <c r="AC48" s="474"/>
      <c r="AD48" s="475"/>
      <c r="AE48" s="476"/>
      <c r="AG48" s="11" t="s">
        <v>146</v>
      </c>
    </row>
    <row r="49" spans="2:37" ht="20.25" customHeight="1" thickBot="1">
      <c r="B49" s="564" t="s">
        <v>221</v>
      </c>
      <c r="C49" s="565"/>
      <c r="D49" s="565"/>
      <c r="E49" s="566"/>
      <c r="F49" s="552"/>
      <c r="G49" s="553"/>
      <c r="H49" s="553"/>
      <c r="I49" s="553"/>
      <c r="J49" s="142"/>
      <c r="K49" s="142"/>
      <c r="L49" s="553"/>
      <c r="M49" s="553"/>
      <c r="N49" s="553"/>
      <c r="O49" s="554"/>
      <c r="P49" s="549"/>
      <c r="Q49" s="550"/>
      <c r="R49" s="551"/>
      <c r="S49" s="477"/>
      <c r="T49" s="478"/>
      <c r="U49" s="478"/>
      <c r="V49" s="478"/>
      <c r="W49" s="478"/>
      <c r="X49" s="478"/>
      <c r="Y49" s="478"/>
      <c r="Z49" s="478"/>
      <c r="AA49" s="478"/>
      <c r="AB49" s="479"/>
      <c r="AC49" s="477"/>
      <c r="AD49" s="478"/>
      <c r="AE49" s="479"/>
      <c r="AK49" s="67"/>
    </row>
    <row r="50" spans="2:31" ht="12.75" customHeight="1">
      <c r="B50" s="1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row>
    <row r="51" spans="2:31" ht="22.5" customHeight="1" thickBot="1">
      <c r="B51" s="10"/>
      <c r="C51" s="12" t="s">
        <v>64</v>
      </c>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row>
    <row r="52" spans="1:28" s="12" customFormat="1" ht="22.5" customHeight="1">
      <c r="A52" s="458"/>
      <c r="B52" s="458"/>
      <c r="C52" s="546" t="s">
        <v>51</v>
      </c>
      <c r="D52" s="487"/>
      <c r="E52" s="487"/>
      <c r="F52" s="487" t="str">
        <f>G9</f>
        <v>香里丘</v>
      </c>
      <c r="G52" s="487"/>
      <c r="H52" s="487"/>
      <c r="I52" s="487"/>
      <c r="J52" s="487" t="s">
        <v>52</v>
      </c>
      <c r="K52" s="487"/>
      <c r="L52" s="487" t="str">
        <f>W9</f>
        <v>長尾</v>
      </c>
      <c r="M52" s="487"/>
      <c r="N52" s="487"/>
      <c r="O52" s="487"/>
      <c r="P52" s="487" t="s">
        <v>65</v>
      </c>
      <c r="Q52" s="487"/>
      <c r="R52" s="487"/>
      <c r="S52" s="487" t="str">
        <f>L9</f>
        <v>市岡</v>
      </c>
      <c r="T52" s="487"/>
      <c r="U52" s="487"/>
      <c r="V52" s="487"/>
      <c r="W52" s="487" t="s">
        <v>52</v>
      </c>
      <c r="X52" s="487"/>
      <c r="Y52" s="487" t="str">
        <f>R9</f>
        <v>枚方津田</v>
      </c>
      <c r="Z52" s="487"/>
      <c r="AA52" s="487"/>
      <c r="AB52" s="488"/>
    </row>
    <row r="53" spans="1:28" s="12" customFormat="1" ht="22.5" customHeight="1" thickBot="1">
      <c r="A53" s="458"/>
      <c r="B53" s="458"/>
      <c r="C53" s="541" t="s">
        <v>66</v>
      </c>
      <c r="D53" s="468"/>
      <c r="E53" s="468"/>
      <c r="F53" s="468" t="str">
        <f>G21</f>
        <v>なみはや</v>
      </c>
      <c r="G53" s="468"/>
      <c r="H53" s="468"/>
      <c r="I53" s="468"/>
      <c r="J53" s="468" t="s">
        <v>52</v>
      </c>
      <c r="K53" s="468"/>
      <c r="L53" s="468" t="str">
        <f>W21</f>
        <v>牧野</v>
      </c>
      <c r="M53" s="468"/>
      <c r="N53" s="468"/>
      <c r="O53" s="468"/>
      <c r="P53" s="468" t="s">
        <v>67</v>
      </c>
      <c r="Q53" s="468"/>
      <c r="R53" s="468"/>
      <c r="S53" s="468" t="str">
        <f>L21</f>
        <v>港</v>
      </c>
      <c r="T53" s="468"/>
      <c r="U53" s="468"/>
      <c r="V53" s="468"/>
      <c r="W53" s="468" t="s">
        <v>52</v>
      </c>
      <c r="X53" s="468"/>
      <c r="Y53" s="468" t="str">
        <f>R21</f>
        <v>寝屋川</v>
      </c>
      <c r="Z53" s="468"/>
      <c r="AA53" s="468"/>
      <c r="AB53" s="513"/>
    </row>
    <row r="54" ht="22.5" customHeight="1">
      <c r="B54" s="1" t="s">
        <v>362</v>
      </c>
    </row>
    <row r="55" ht="22.5" customHeight="1">
      <c r="B55" s="9" t="s">
        <v>201</v>
      </c>
    </row>
    <row r="56" spans="2:19" ht="22.5" customHeight="1">
      <c r="B56" s="9"/>
      <c r="J56" s="11" t="s">
        <v>207</v>
      </c>
      <c r="N56" s="472"/>
      <c r="O56" s="473"/>
      <c r="P56" s="473"/>
      <c r="Q56" s="473"/>
      <c r="R56" s="473"/>
      <c r="S56" s="483"/>
    </row>
    <row r="57" spans="16:17" ht="15" customHeight="1">
      <c r="P57" s="21"/>
      <c r="Q57" s="195"/>
    </row>
    <row r="58" spans="16:17" ht="15" customHeight="1">
      <c r="P58" s="21"/>
      <c r="Q58" s="149"/>
    </row>
    <row r="59" spans="7:26" ht="15" customHeight="1">
      <c r="G59" s="21"/>
      <c r="H59" s="302"/>
      <c r="I59" s="25"/>
      <c r="J59" s="25"/>
      <c r="K59" s="25"/>
      <c r="L59" s="25"/>
      <c r="M59" s="25"/>
      <c r="N59" s="25"/>
      <c r="O59" s="25"/>
      <c r="P59" s="25"/>
      <c r="Q59" s="25"/>
      <c r="R59" s="25"/>
      <c r="S59" s="25"/>
      <c r="T59" s="25"/>
      <c r="U59" s="25"/>
      <c r="V59" s="25"/>
      <c r="W59" s="25"/>
      <c r="X59" s="25"/>
      <c r="Y59" s="299"/>
      <c r="Z59" s="21"/>
    </row>
    <row r="60" spans="7:26" ht="15" customHeight="1">
      <c r="G60" s="21"/>
      <c r="H60" s="302"/>
      <c r="I60" s="21"/>
      <c r="J60" s="21"/>
      <c r="K60" s="21"/>
      <c r="L60" s="21"/>
      <c r="M60" s="21"/>
      <c r="N60" s="21"/>
      <c r="O60" s="21"/>
      <c r="P60" s="21"/>
      <c r="Q60" s="21"/>
      <c r="R60" s="21"/>
      <c r="S60" s="21"/>
      <c r="T60" s="21"/>
      <c r="U60" s="21"/>
      <c r="V60" s="21"/>
      <c r="W60" s="21"/>
      <c r="X60" s="21"/>
      <c r="Y60" s="299"/>
      <c r="Z60" s="21"/>
    </row>
    <row r="61" spans="7:26" ht="15" customHeight="1" thickBot="1">
      <c r="G61" s="586"/>
      <c r="H61" s="600"/>
      <c r="I61" s="496"/>
      <c r="J61" s="496"/>
      <c r="K61" s="21"/>
      <c r="L61" s="21"/>
      <c r="M61" s="21"/>
      <c r="N61" s="21"/>
      <c r="O61" s="21"/>
      <c r="P61" s="21"/>
      <c r="Q61" s="21"/>
      <c r="R61" s="21"/>
      <c r="S61" s="21"/>
      <c r="T61" s="21"/>
      <c r="U61" s="21"/>
      <c r="V61" s="21"/>
      <c r="W61" s="496"/>
      <c r="X61" s="496"/>
      <c r="Y61" s="585"/>
      <c r="Z61" s="586"/>
    </row>
    <row r="62" spans="5:28" ht="22.5" customHeight="1" thickBot="1" thickTop="1">
      <c r="E62" s="318"/>
      <c r="F62" s="319"/>
      <c r="G62" s="458" t="s">
        <v>21</v>
      </c>
      <c r="H62" s="458"/>
      <c r="I62" s="469"/>
      <c r="J62" s="470"/>
      <c r="K62" s="146"/>
      <c r="L62" s="471" t="s">
        <v>386</v>
      </c>
      <c r="M62" s="469"/>
      <c r="N62" s="469"/>
      <c r="O62" s="470"/>
      <c r="R62" s="472" t="s">
        <v>16</v>
      </c>
      <c r="S62" s="473"/>
      <c r="T62" s="473"/>
      <c r="U62" s="470"/>
      <c r="V62" s="196"/>
      <c r="W62" s="471" t="s">
        <v>514</v>
      </c>
      <c r="X62" s="469"/>
      <c r="Y62" s="458"/>
      <c r="Z62" s="458"/>
      <c r="AA62" s="320"/>
      <c r="AB62" s="318"/>
    </row>
    <row r="63" spans="4:30" ht="15" customHeight="1" thickTop="1">
      <c r="D63" s="21"/>
      <c r="E63" s="460">
        <v>47</v>
      </c>
      <c r="F63" s="612"/>
      <c r="G63" s="25"/>
      <c r="H63" s="25"/>
      <c r="I63" s="25"/>
      <c r="J63" s="25"/>
      <c r="K63" s="462">
        <v>44</v>
      </c>
      <c r="L63" s="613"/>
      <c r="M63" s="298"/>
      <c r="N63" s="25"/>
      <c r="O63" s="199"/>
      <c r="P63" s="148"/>
      <c r="Q63" s="148"/>
      <c r="R63" s="200"/>
      <c r="S63" s="25"/>
      <c r="T63" s="301"/>
      <c r="U63" s="464">
        <v>48</v>
      </c>
      <c r="V63" s="465"/>
      <c r="W63" s="25"/>
      <c r="X63" s="25"/>
      <c r="Y63" s="25"/>
      <c r="Z63" s="25"/>
      <c r="AA63" s="466">
        <v>50</v>
      </c>
      <c r="AB63" s="467"/>
      <c r="AC63" s="299"/>
      <c r="AD63" s="21"/>
    </row>
    <row r="64" spans="4:30" ht="15" customHeight="1">
      <c r="D64" s="21"/>
      <c r="E64" s="299"/>
      <c r="F64" s="21"/>
      <c r="G64" s="21"/>
      <c r="H64" s="458" t="s">
        <v>60</v>
      </c>
      <c r="I64" s="458"/>
      <c r="J64" s="21"/>
      <c r="K64" s="21"/>
      <c r="L64" s="21"/>
      <c r="M64" s="299" t="s">
        <v>222</v>
      </c>
      <c r="N64" s="21"/>
      <c r="O64" s="145"/>
      <c r="P64" s="143"/>
      <c r="Q64" s="144"/>
      <c r="R64" s="145"/>
      <c r="S64" s="21"/>
      <c r="T64" s="302"/>
      <c r="U64" s="21"/>
      <c r="V64" s="21"/>
      <c r="W64" s="21"/>
      <c r="X64" s="458" t="s">
        <v>62</v>
      </c>
      <c r="Y64" s="458"/>
      <c r="Z64" s="21"/>
      <c r="AA64" s="21"/>
      <c r="AB64" s="21"/>
      <c r="AC64" s="299"/>
      <c r="AD64" s="21"/>
    </row>
    <row r="65" spans="3:30" ht="15" customHeight="1" thickBot="1">
      <c r="C65" s="458"/>
      <c r="D65" s="458"/>
      <c r="E65" s="545"/>
      <c r="F65" s="496"/>
      <c r="G65" s="21"/>
      <c r="H65" s="21"/>
      <c r="I65" s="21"/>
      <c r="J65" s="21"/>
      <c r="K65" s="458"/>
      <c r="L65" s="458"/>
      <c r="M65" s="585"/>
      <c r="N65" s="586"/>
      <c r="O65" s="24"/>
      <c r="P65" s="24"/>
      <c r="Q65" s="24"/>
      <c r="R65" s="24"/>
      <c r="S65" s="586"/>
      <c r="T65" s="600"/>
      <c r="U65" s="458"/>
      <c r="V65" s="458"/>
      <c r="W65" s="21"/>
      <c r="X65" s="21"/>
      <c r="Y65" s="21"/>
      <c r="Z65" s="21"/>
      <c r="AA65" s="458"/>
      <c r="AB65" s="458"/>
      <c r="AC65" s="585"/>
      <c r="AD65" s="586"/>
    </row>
    <row r="66" spans="2:32" ht="22.5" customHeight="1" thickTop="1">
      <c r="B66" s="201"/>
      <c r="C66" s="542" t="s">
        <v>21</v>
      </c>
      <c r="D66" s="543"/>
      <c r="E66" s="496"/>
      <c r="F66" s="544"/>
      <c r="G66" s="146"/>
      <c r="J66" s="146"/>
      <c r="K66" s="472" t="s">
        <v>386</v>
      </c>
      <c r="L66" s="473"/>
      <c r="M66" s="496"/>
      <c r="N66" s="496"/>
      <c r="O66" s="304"/>
      <c r="P66" s="21"/>
      <c r="Q66" s="21"/>
      <c r="R66" s="302"/>
      <c r="S66" s="496" t="s">
        <v>16</v>
      </c>
      <c r="T66" s="496"/>
      <c r="U66" s="473"/>
      <c r="V66" s="483"/>
      <c r="AA66" s="472" t="s">
        <v>514</v>
      </c>
      <c r="AB66" s="473"/>
      <c r="AC66" s="496"/>
      <c r="AD66" s="496"/>
      <c r="AE66" s="299"/>
      <c r="AF66" s="21"/>
    </row>
    <row r="67" spans="2:32" ht="15" customHeight="1">
      <c r="B67" s="21"/>
      <c r="C67" s="298"/>
      <c r="D67" s="25"/>
      <c r="E67" s="25"/>
      <c r="F67" s="147"/>
      <c r="K67" s="195"/>
      <c r="L67" s="25"/>
      <c r="M67" s="25"/>
      <c r="N67" s="25"/>
      <c r="O67" s="299"/>
      <c r="P67" s="21"/>
      <c r="Q67" s="21"/>
      <c r="R67" s="302"/>
      <c r="S67" s="25"/>
      <c r="T67" s="25"/>
      <c r="U67" s="25"/>
      <c r="V67" s="147"/>
      <c r="AA67" s="195"/>
      <c r="AB67" s="25"/>
      <c r="AC67" s="25"/>
      <c r="AD67" s="25"/>
      <c r="AE67" s="299"/>
      <c r="AF67" s="21"/>
    </row>
    <row r="68" spans="2:32" ht="15" customHeight="1">
      <c r="B68" s="21"/>
      <c r="C68" s="299"/>
      <c r="D68" s="458" t="s">
        <v>56</v>
      </c>
      <c r="E68" s="458"/>
      <c r="F68" s="197"/>
      <c r="K68" s="196"/>
      <c r="L68" s="458" t="s">
        <v>57</v>
      </c>
      <c r="M68" s="458"/>
      <c r="N68" s="21"/>
      <c r="O68" s="299"/>
      <c r="P68" s="21"/>
      <c r="Q68" s="21"/>
      <c r="R68" s="302"/>
      <c r="S68" s="21"/>
      <c r="T68" s="458" t="s">
        <v>58</v>
      </c>
      <c r="U68" s="458"/>
      <c r="V68" s="197"/>
      <c r="AA68" s="196"/>
      <c r="AB68" s="458" t="s">
        <v>59</v>
      </c>
      <c r="AC68" s="458"/>
      <c r="AD68" s="21"/>
      <c r="AE68" s="299"/>
      <c r="AF68" s="21"/>
    </row>
    <row r="69" spans="1:32" ht="15" customHeight="1">
      <c r="A69" s="499">
        <v>65</v>
      </c>
      <c r="B69" s="536"/>
      <c r="C69" s="300"/>
      <c r="D69" s="148"/>
      <c r="E69" s="148"/>
      <c r="F69" s="198"/>
      <c r="G69" s="494">
        <v>41</v>
      </c>
      <c r="H69" s="495"/>
      <c r="I69" s="499">
        <v>35</v>
      </c>
      <c r="J69" s="500"/>
      <c r="K69" s="149"/>
      <c r="L69" s="148"/>
      <c r="M69" s="148"/>
      <c r="N69" s="148"/>
      <c r="O69" s="514">
        <v>54</v>
      </c>
      <c r="P69" s="495"/>
      <c r="Q69" s="499">
        <v>54</v>
      </c>
      <c r="R69" s="536"/>
      <c r="S69" s="148"/>
      <c r="T69" s="148"/>
      <c r="U69" s="148"/>
      <c r="V69" s="198"/>
      <c r="W69" s="494">
        <v>49</v>
      </c>
      <c r="X69" s="495"/>
      <c r="Y69" s="499">
        <v>38</v>
      </c>
      <c r="Z69" s="500"/>
      <c r="AA69" s="149"/>
      <c r="AB69" s="148"/>
      <c r="AC69" s="148"/>
      <c r="AD69" s="148"/>
      <c r="AE69" s="514">
        <v>58</v>
      </c>
      <c r="AF69" s="495"/>
    </row>
    <row r="70" spans="1:32" ht="22.5" customHeight="1">
      <c r="A70" s="472" t="str">
        <f>'順位記入用'!M33</f>
        <v>枚方</v>
      </c>
      <c r="B70" s="473"/>
      <c r="C70" s="473"/>
      <c r="D70" s="483"/>
      <c r="E70" s="472" t="str">
        <f>'順位記入用'!R36</f>
        <v>交野</v>
      </c>
      <c r="F70" s="473"/>
      <c r="G70" s="473"/>
      <c r="H70" s="483"/>
      <c r="I70" s="472" t="str">
        <f>'順位記入用'!R34</f>
        <v>四條畷</v>
      </c>
      <c r="J70" s="473"/>
      <c r="K70" s="473"/>
      <c r="L70" s="483"/>
      <c r="M70" s="472" t="str">
        <f>'順位記入用'!M36</f>
        <v>芦間</v>
      </c>
      <c r="N70" s="473"/>
      <c r="O70" s="473"/>
      <c r="P70" s="483"/>
      <c r="Q70" s="472" t="str">
        <f>'順位記入用'!M35</f>
        <v>門真西</v>
      </c>
      <c r="R70" s="473"/>
      <c r="S70" s="473"/>
      <c r="T70" s="483"/>
      <c r="U70" s="472" t="str">
        <f>'順位記入用'!R33</f>
        <v>西寝屋川</v>
      </c>
      <c r="V70" s="473"/>
      <c r="W70" s="473"/>
      <c r="X70" s="483"/>
      <c r="Y70" s="472" t="str">
        <f>'順位記入用'!R35</f>
        <v>緑風冠</v>
      </c>
      <c r="Z70" s="473"/>
      <c r="AA70" s="473"/>
      <c r="AB70" s="483"/>
      <c r="AC70" s="472" t="str">
        <f>'順位記入用'!M34</f>
        <v>皐が丘</v>
      </c>
      <c r="AD70" s="473"/>
      <c r="AE70" s="473"/>
      <c r="AF70" s="483"/>
    </row>
    <row r="71" spans="2:30" ht="22.5" customHeight="1">
      <c r="B71" s="147"/>
      <c r="C71" s="472" t="s">
        <v>14</v>
      </c>
      <c r="D71" s="473"/>
      <c r="E71" s="473"/>
      <c r="F71" s="483"/>
      <c r="G71" s="486">
        <v>48</v>
      </c>
      <c r="H71" s="486"/>
      <c r="I71" s="484">
        <v>77</v>
      </c>
      <c r="J71" s="485"/>
      <c r="K71" s="472" t="s">
        <v>5</v>
      </c>
      <c r="L71" s="473"/>
      <c r="M71" s="473"/>
      <c r="N71" s="483"/>
      <c r="S71" s="472" t="s">
        <v>121</v>
      </c>
      <c r="T71" s="473"/>
      <c r="U71" s="473"/>
      <c r="V71" s="483"/>
      <c r="W71" s="486">
        <v>70</v>
      </c>
      <c r="X71" s="486"/>
      <c r="Y71" s="484">
        <v>23</v>
      </c>
      <c r="Z71" s="485"/>
      <c r="AA71" s="472" t="s">
        <v>513</v>
      </c>
      <c r="AB71" s="473"/>
      <c r="AC71" s="473"/>
      <c r="AD71" s="483"/>
    </row>
    <row r="72" spans="3:28" ht="15" customHeight="1">
      <c r="C72" s="21"/>
      <c r="D72" s="201"/>
      <c r="E72" s="196"/>
      <c r="F72" s="21"/>
      <c r="G72" s="21"/>
      <c r="H72" s="458" t="s">
        <v>61</v>
      </c>
      <c r="I72" s="458"/>
      <c r="J72" s="21"/>
      <c r="K72" s="25"/>
      <c r="L72" s="301"/>
      <c r="M72" s="21" t="s">
        <v>223</v>
      </c>
      <c r="N72" s="21"/>
      <c r="Q72" s="149"/>
      <c r="U72" s="298"/>
      <c r="V72" s="25"/>
      <c r="W72" s="21"/>
      <c r="X72" s="458" t="s">
        <v>63</v>
      </c>
      <c r="Y72" s="458"/>
      <c r="Z72" s="21"/>
      <c r="AA72" s="21"/>
      <c r="AB72" s="197"/>
    </row>
    <row r="73" spans="3:28" ht="15" customHeight="1" thickBot="1">
      <c r="C73" s="21"/>
      <c r="D73" s="21"/>
      <c r="E73" s="604"/>
      <c r="F73" s="605"/>
      <c r="G73" s="148"/>
      <c r="H73" s="148"/>
      <c r="I73" s="148"/>
      <c r="J73" s="148"/>
      <c r="K73" s="606"/>
      <c r="L73" s="607"/>
      <c r="M73" s="21"/>
      <c r="N73" s="21"/>
      <c r="O73" s="195"/>
      <c r="P73" s="25"/>
      <c r="Q73" s="25"/>
      <c r="R73" s="147"/>
      <c r="S73" s="21"/>
      <c r="T73" s="21"/>
      <c r="U73" s="608"/>
      <c r="V73" s="609"/>
      <c r="W73" s="148"/>
      <c r="X73" s="148"/>
      <c r="Y73" s="148"/>
      <c r="Z73" s="148"/>
      <c r="AA73" s="610"/>
      <c r="AB73" s="611"/>
    </row>
    <row r="74" spans="5:26" ht="22.5" customHeight="1" thickBot="1" thickTop="1">
      <c r="E74" s="21"/>
      <c r="F74" s="201"/>
      <c r="G74" s="472" t="s">
        <v>5</v>
      </c>
      <c r="H74" s="473"/>
      <c r="I74" s="469"/>
      <c r="J74" s="520"/>
      <c r="K74" s="146"/>
      <c r="L74" s="569" t="s">
        <v>14</v>
      </c>
      <c r="M74" s="473"/>
      <c r="N74" s="473"/>
      <c r="O74" s="483"/>
      <c r="P74" s="30"/>
      <c r="Q74" s="150"/>
      <c r="R74" s="472" t="s">
        <v>513</v>
      </c>
      <c r="S74" s="473"/>
      <c r="T74" s="473"/>
      <c r="U74" s="544"/>
      <c r="V74" s="322"/>
      <c r="W74" s="458" t="s">
        <v>121</v>
      </c>
      <c r="X74" s="458"/>
      <c r="Y74" s="496"/>
      <c r="Z74" s="544"/>
    </row>
    <row r="75" spans="7:26" ht="15" customHeight="1" thickTop="1">
      <c r="G75" s="469"/>
      <c r="H75" s="469"/>
      <c r="I75" s="601"/>
      <c r="J75" s="602"/>
      <c r="K75" s="21"/>
      <c r="L75" s="21"/>
      <c r="M75" s="21"/>
      <c r="N75" s="21"/>
      <c r="O75" s="469"/>
      <c r="P75" s="458"/>
      <c r="Q75" s="458"/>
      <c r="R75" s="469"/>
      <c r="S75" s="21"/>
      <c r="T75" s="21"/>
      <c r="U75" s="21"/>
      <c r="V75" s="21"/>
      <c r="W75" s="602"/>
      <c r="X75" s="603"/>
      <c r="Y75" s="469"/>
      <c r="Z75" s="469"/>
    </row>
    <row r="76" spans="7:24" ht="15" customHeight="1">
      <c r="G76" s="21"/>
      <c r="H76" s="21"/>
      <c r="I76" s="300"/>
      <c r="J76" s="148"/>
      <c r="K76" s="148"/>
      <c r="L76" s="148"/>
      <c r="M76" s="148"/>
      <c r="N76" s="148"/>
      <c r="O76" s="496"/>
      <c r="P76" s="496"/>
      <c r="Q76" s="496"/>
      <c r="R76" s="496"/>
      <c r="S76" s="148"/>
      <c r="T76" s="148"/>
      <c r="U76" s="148"/>
      <c r="V76" s="148"/>
      <c r="W76" s="148"/>
      <c r="X76" s="303"/>
    </row>
    <row r="77" spans="16:17" ht="15" customHeight="1">
      <c r="P77" s="21"/>
      <c r="Q77" s="195"/>
    </row>
    <row r="78" spans="16:17" ht="15" customHeight="1">
      <c r="P78" s="21"/>
      <c r="Q78" s="149"/>
    </row>
    <row r="79" spans="10:18" ht="22.5" customHeight="1">
      <c r="J79" s="11" t="s">
        <v>208</v>
      </c>
      <c r="O79" s="472"/>
      <c r="P79" s="473"/>
      <c r="Q79" s="473"/>
      <c r="R79" s="483"/>
    </row>
    <row r="80" ht="22.5" customHeight="1">
      <c r="B80" s="1" t="s">
        <v>363</v>
      </c>
    </row>
    <row r="81" spans="2:30" ht="22.5" customHeight="1">
      <c r="B81" s="537" t="s">
        <v>445</v>
      </c>
      <c r="C81" s="538"/>
      <c r="D81" s="538"/>
      <c r="E81" s="539"/>
      <c r="T81" s="9" t="s">
        <v>23</v>
      </c>
      <c r="U81" s="27"/>
      <c r="V81" s="27"/>
      <c r="W81" s="570" t="s">
        <v>16</v>
      </c>
      <c r="X81" s="570"/>
      <c r="Y81" s="570"/>
      <c r="Z81" s="570"/>
      <c r="AA81" s="570"/>
      <c r="AB81" s="570"/>
      <c r="AC81" s="570"/>
      <c r="AD81" s="9" t="s">
        <v>24</v>
      </c>
    </row>
    <row r="82" ht="9" customHeight="1" thickBot="1"/>
    <row r="83" spans="2:37" ht="22.5" customHeight="1">
      <c r="B83" s="540"/>
      <c r="C83" s="418"/>
      <c r="D83" s="418"/>
      <c r="E83" s="418"/>
      <c r="F83" s="540" t="s">
        <v>25</v>
      </c>
      <c r="G83" s="418"/>
      <c r="H83" s="418"/>
      <c r="I83" s="418"/>
      <c r="J83" s="418"/>
      <c r="K83" s="418"/>
      <c r="L83" s="418"/>
      <c r="M83" s="418"/>
      <c r="N83" s="418"/>
      <c r="O83" s="419"/>
      <c r="P83" s="540" t="s">
        <v>26</v>
      </c>
      <c r="Q83" s="418"/>
      <c r="R83" s="419"/>
      <c r="S83" s="540" t="s">
        <v>27</v>
      </c>
      <c r="T83" s="418"/>
      <c r="U83" s="418"/>
      <c r="V83" s="418"/>
      <c r="W83" s="418"/>
      <c r="X83" s="418"/>
      <c r="Y83" s="418"/>
      <c r="Z83" s="418"/>
      <c r="AA83" s="418"/>
      <c r="AB83" s="419"/>
      <c r="AC83" s="418" t="s">
        <v>26</v>
      </c>
      <c r="AD83" s="418"/>
      <c r="AE83" s="419"/>
      <c r="AK83" s="11" t="s">
        <v>206</v>
      </c>
    </row>
    <row r="84" spans="2:40" ht="22.5" customHeight="1">
      <c r="B84" s="557">
        <v>0.375</v>
      </c>
      <c r="C84" s="480"/>
      <c r="D84" s="480"/>
      <c r="E84" s="481"/>
      <c r="F84" s="519" t="str">
        <f>A70</f>
        <v>枚方</v>
      </c>
      <c r="G84" s="482"/>
      <c r="H84" s="482"/>
      <c r="I84" s="482"/>
      <c r="J84" s="482" t="s">
        <v>22</v>
      </c>
      <c r="K84" s="482"/>
      <c r="L84" s="482" t="str">
        <f>E70</f>
        <v>交野</v>
      </c>
      <c r="M84" s="482"/>
      <c r="N84" s="482"/>
      <c r="O84" s="515"/>
      <c r="P84" s="579" t="str">
        <f>F86</f>
        <v>門真西</v>
      </c>
      <c r="Q84" s="580"/>
      <c r="R84" s="581"/>
      <c r="S84" s="519" t="str">
        <f>I70</f>
        <v>四條畷</v>
      </c>
      <c r="T84" s="482"/>
      <c r="U84" s="482"/>
      <c r="V84" s="482"/>
      <c r="W84" s="482" t="s">
        <v>22</v>
      </c>
      <c r="X84" s="482"/>
      <c r="Y84" s="482" t="str">
        <f>M70</f>
        <v>芦間</v>
      </c>
      <c r="Z84" s="482"/>
      <c r="AA84" s="482"/>
      <c r="AB84" s="515"/>
      <c r="AC84" s="501" t="str">
        <f>S86</f>
        <v>緑風冠</v>
      </c>
      <c r="AD84" s="502"/>
      <c r="AE84" s="503"/>
      <c r="AG84" s="11" t="s">
        <v>73</v>
      </c>
      <c r="AI84" s="11" t="s">
        <v>74</v>
      </c>
      <c r="AK84" s="67" t="s">
        <v>166</v>
      </c>
      <c r="AN84" s="67"/>
    </row>
    <row r="85" spans="2:40" ht="22.5" customHeight="1">
      <c r="B85" s="525" t="s">
        <v>221</v>
      </c>
      <c r="C85" s="526"/>
      <c r="D85" s="526"/>
      <c r="E85" s="527"/>
      <c r="F85" s="598"/>
      <c r="G85" s="594"/>
      <c r="H85" s="594"/>
      <c r="I85" s="594"/>
      <c r="J85" s="250"/>
      <c r="K85" s="250"/>
      <c r="L85" s="594"/>
      <c r="M85" s="594"/>
      <c r="N85" s="594"/>
      <c r="O85" s="595"/>
      <c r="P85" s="582"/>
      <c r="Q85" s="583"/>
      <c r="R85" s="584"/>
      <c r="S85" s="598"/>
      <c r="T85" s="594"/>
      <c r="U85" s="594"/>
      <c r="V85" s="594"/>
      <c r="W85" s="250"/>
      <c r="X85" s="250"/>
      <c r="Y85" s="594"/>
      <c r="Z85" s="594"/>
      <c r="AA85" s="594"/>
      <c r="AB85" s="595"/>
      <c r="AC85" s="510"/>
      <c r="AD85" s="457"/>
      <c r="AE85" s="511"/>
      <c r="AK85" s="67"/>
      <c r="AN85" s="67"/>
    </row>
    <row r="86" spans="2:37" ht="22.5" customHeight="1">
      <c r="B86" s="557">
        <v>0.4375</v>
      </c>
      <c r="C86" s="480"/>
      <c r="D86" s="480"/>
      <c r="E86" s="481"/>
      <c r="F86" s="519" t="str">
        <f>Q70</f>
        <v>門真西</v>
      </c>
      <c r="G86" s="482"/>
      <c r="H86" s="482"/>
      <c r="I86" s="482"/>
      <c r="J86" s="482" t="s">
        <v>22</v>
      </c>
      <c r="K86" s="482"/>
      <c r="L86" s="482" t="str">
        <f>U70</f>
        <v>西寝屋川</v>
      </c>
      <c r="M86" s="482"/>
      <c r="N86" s="482"/>
      <c r="O86" s="515"/>
      <c r="P86" s="501" t="str">
        <f>F84</f>
        <v>枚方</v>
      </c>
      <c r="Q86" s="502"/>
      <c r="R86" s="503"/>
      <c r="S86" s="519" t="str">
        <f>Y70</f>
        <v>緑風冠</v>
      </c>
      <c r="T86" s="482"/>
      <c r="U86" s="482"/>
      <c r="V86" s="482"/>
      <c r="W86" s="482" t="s">
        <v>22</v>
      </c>
      <c r="X86" s="482"/>
      <c r="Y86" s="482" t="str">
        <f>AC70</f>
        <v>皐が丘</v>
      </c>
      <c r="Z86" s="482"/>
      <c r="AA86" s="482"/>
      <c r="AB86" s="515"/>
      <c r="AC86" s="501" t="str">
        <f>S84</f>
        <v>四條畷</v>
      </c>
      <c r="AD86" s="502"/>
      <c r="AE86" s="503"/>
      <c r="AG86" s="11" t="s">
        <v>75</v>
      </c>
      <c r="AI86" s="11" t="s">
        <v>76</v>
      </c>
      <c r="AK86" s="67" t="s">
        <v>167</v>
      </c>
    </row>
    <row r="87" spans="2:37" ht="22.5" customHeight="1" thickBot="1">
      <c r="B87" s="516" t="s">
        <v>221</v>
      </c>
      <c r="C87" s="517"/>
      <c r="D87" s="517"/>
      <c r="E87" s="518"/>
      <c r="F87" s="599"/>
      <c r="G87" s="596"/>
      <c r="H87" s="596"/>
      <c r="I87" s="596"/>
      <c r="J87" s="251"/>
      <c r="K87" s="251"/>
      <c r="L87" s="596"/>
      <c r="M87" s="596"/>
      <c r="N87" s="596"/>
      <c r="O87" s="597"/>
      <c r="P87" s="504"/>
      <c r="Q87" s="505"/>
      <c r="R87" s="506"/>
      <c r="S87" s="599"/>
      <c r="T87" s="596"/>
      <c r="U87" s="596"/>
      <c r="V87" s="596"/>
      <c r="W87" s="251"/>
      <c r="X87" s="251"/>
      <c r="Y87" s="596"/>
      <c r="Z87" s="596"/>
      <c r="AA87" s="596"/>
      <c r="AB87" s="597"/>
      <c r="AC87" s="504"/>
      <c r="AD87" s="505"/>
      <c r="AE87" s="506"/>
      <c r="AK87" s="67"/>
    </row>
    <row r="88" spans="2:37" ht="22.5" customHeight="1" thickBot="1">
      <c r="B88" s="571"/>
      <c r="C88" s="572"/>
      <c r="D88" s="572"/>
      <c r="E88" s="572"/>
      <c r="F88" s="575" t="s">
        <v>220</v>
      </c>
      <c r="G88" s="572"/>
      <c r="H88" s="572"/>
      <c r="I88" s="572"/>
      <c r="J88" s="572"/>
      <c r="K88" s="572"/>
      <c r="L88" s="572"/>
      <c r="M88" s="572"/>
      <c r="N88" s="572"/>
      <c r="O88" s="572"/>
      <c r="P88" s="572"/>
      <c r="Q88" s="572"/>
      <c r="R88" s="572"/>
      <c r="S88" s="572"/>
      <c r="T88" s="572"/>
      <c r="U88" s="572"/>
      <c r="V88" s="572"/>
      <c r="W88" s="572"/>
      <c r="X88" s="572"/>
      <c r="Y88" s="572"/>
      <c r="Z88" s="572"/>
      <c r="AA88" s="572"/>
      <c r="AB88" s="572"/>
      <c r="AC88" s="572"/>
      <c r="AD88" s="572"/>
      <c r="AE88" s="576"/>
      <c r="AK88" s="11" t="s">
        <v>168</v>
      </c>
    </row>
    <row r="89" spans="2:37" ht="22.5" customHeight="1">
      <c r="B89" s="521">
        <v>0.5520833333333334</v>
      </c>
      <c r="C89" s="522"/>
      <c r="D89" s="522"/>
      <c r="E89" s="523"/>
      <c r="F89" s="524" t="str">
        <f>C66</f>
        <v>枚方</v>
      </c>
      <c r="G89" s="512"/>
      <c r="H89" s="512"/>
      <c r="I89" s="512"/>
      <c r="J89" s="512" t="s">
        <v>22</v>
      </c>
      <c r="K89" s="512"/>
      <c r="L89" s="573" t="str">
        <f>K66</f>
        <v>芦間</v>
      </c>
      <c r="M89" s="573"/>
      <c r="N89" s="573"/>
      <c r="O89" s="574"/>
      <c r="P89" s="507" t="str">
        <f>S71</f>
        <v>西寝屋川</v>
      </c>
      <c r="Q89" s="508"/>
      <c r="R89" s="509"/>
      <c r="S89" s="524" t="str">
        <f>C71</f>
        <v>交野</v>
      </c>
      <c r="T89" s="512"/>
      <c r="U89" s="512"/>
      <c r="V89" s="512"/>
      <c r="W89" s="512" t="s">
        <v>22</v>
      </c>
      <c r="X89" s="512"/>
      <c r="Y89" s="573" t="str">
        <f>K71</f>
        <v>四條畷</v>
      </c>
      <c r="Z89" s="573"/>
      <c r="AA89" s="573"/>
      <c r="AB89" s="574"/>
      <c r="AC89" s="507" t="str">
        <f>AA71</f>
        <v>緑風冠</v>
      </c>
      <c r="AD89" s="508"/>
      <c r="AE89" s="509"/>
      <c r="AG89" s="11" t="s">
        <v>77</v>
      </c>
      <c r="AI89" s="11" t="s">
        <v>78</v>
      </c>
      <c r="AK89" s="67" t="s">
        <v>169</v>
      </c>
    </row>
    <row r="90" spans="2:37" ht="22.5" customHeight="1">
      <c r="B90" s="525" t="s">
        <v>221</v>
      </c>
      <c r="C90" s="526"/>
      <c r="D90" s="526"/>
      <c r="E90" s="527"/>
      <c r="F90" s="598"/>
      <c r="G90" s="594"/>
      <c r="H90" s="594"/>
      <c r="I90" s="594"/>
      <c r="J90" s="252"/>
      <c r="K90" s="252"/>
      <c r="L90" s="594"/>
      <c r="M90" s="594"/>
      <c r="N90" s="594"/>
      <c r="O90" s="595"/>
      <c r="P90" s="510"/>
      <c r="Q90" s="457"/>
      <c r="R90" s="511"/>
      <c r="S90" s="598"/>
      <c r="T90" s="594"/>
      <c r="U90" s="594"/>
      <c r="V90" s="594"/>
      <c r="W90" s="252"/>
      <c r="X90" s="252"/>
      <c r="Y90" s="594"/>
      <c r="Z90" s="594"/>
      <c r="AA90" s="594"/>
      <c r="AB90" s="595"/>
      <c r="AC90" s="510"/>
      <c r="AD90" s="457"/>
      <c r="AE90" s="511"/>
      <c r="AK90" s="67"/>
    </row>
    <row r="91" spans="2:37" ht="22.5" customHeight="1">
      <c r="B91" s="557">
        <v>0.6145833333333334</v>
      </c>
      <c r="C91" s="480"/>
      <c r="D91" s="480"/>
      <c r="E91" s="481"/>
      <c r="F91" s="519" t="str">
        <f>S66</f>
        <v>門真西</v>
      </c>
      <c r="G91" s="482"/>
      <c r="H91" s="482"/>
      <c r="I91" s="482"/>
      <c r="J91" s="482" t="s">
        <v>22</v>
      </c>
      <c r="K91" s="482"/>
      <c r="L91" s="482" t="str">
        <f>AA66</f>
        <v>皐が丘</v>
      </c>
      <c r="M91" s="482"/>
      <c r="N91" s="482"/>
      <c r="O91" s="515"/>
      <c r="P91" s="501" t="str">
        <f>G62</f>
        <v>枚方</v>
      </c>
      <c r="Q91" s="502"/>
      <c r="R91" s="503"/>
      <c r="S91" s="519" t="str">
        <f>S71</f>
        <v>西寝屋川</v>
      </c>
      <c r="T91" s="482"/>
      <c r="U91" s="482"/>
      <c r="V91" s="482"/>
      <c r="W91" s="482" t="s">
        <v>22</v>
      </c>
      <c r="X91" s="482"/>
      <c r="Y91" s="482" t="str">
        <f>AA71</f>
        <v>緑風冠</v>
      </c>
      <c r="Z91" s="482"/>
      <c r="AA91" s="482"/>
      <c r="AB91" s="515"/>
      <c r="AC91" s="501" t="str">
        <f>G74</f>
        <v>四條畷</v>
      </c>
      <c r="AD91" s="502"/>
      <c r="AE91" s="503"/>
      <c r="AG91" s="11" t="s">
        <v>79</v>
      </c>
      <c r="AI91" s="11" t="s">
        <v>80</v>
      </c>
      <c r="AK91" s="67" t="s">
        <v>170</v>
      </c>
    </row>
    <row r="92" spans="2:37" ht="22.5" customHeight="1" thickBot="1">
      <c r="B92" s="516" t="s">
        <v>221</v>
      </c>
      <c r="C92" s="517"/>
      <c r="D92" s="517"/>
      <c r="E92" s="518"/>
      <c r="F92" s="599"/>
      <c r="G92" s="596"/>
      <c r="H92" s="596"/>
      <c r="I92" s="596"/>
      <c r="J92" s="253"/>
      <c r="K92" s="253"/>
      <c r="L92" s="596"/>
      <c r="M92" s="596"/>
      <c r="N92" s="596"/>
      <c r="O92" s="597"/>
      <c r="P92" s="504"/>
      <c r="Q92" s="505"/>
      <c r="R92" s="506"/>
      <c r="S92" s="599"/>
      <c r="T92" s="596"/>
      <c r="U92" s="596"/>
      <c r="V92" s="596"/>
      <c r="W92" s="253"/>
      <c r="X92" s="253"/>
      <c r="Y92" s="596"/>
      <c r="Z92" s="596"/>
      <c r="AA92" s="596"/>
      <c r="AB92" s="597"/>
      <c r="AC92" s="504"/>
      <c r="AD92" s="505"/>
      <c r="AE92" s="506"/>
      <c r="AK92" s="67"/>
    </row>
    <row r="93" spans="2:31" ht="12.75" customHeight="1">
      <c r="B93" s="1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row>
    <row r="94" spans="2:31" ht="22.5" customHeight="1" thickBot="1">
      <c r="B94" s="124"/>
      <c r="C94" s="125" t="s">
        <v>209</v>
      </c>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row>
    <row r="95" spans="1:28" s="12" customFormat="1" ht="22.5" customHeight="1">
      <c r="A95" s="458"/>
      <c r="B95" s="458"/>
      <c r="C95" s="507" t="s">
        <v>202</v>
      </c>
      <c r="D95" s="508"/>
      <c r="E95" s="508"/>
      <c r="F95" s="508" t="str">
        <f>G62</f>
        <v>枚方</v>
      </c>
      <c r="G95" s="508"/>
      <c r="H95" s="508"/>
      <c r="I95" s="508"/>
      <c r="J95" s="508" t="s">
        <v>22</v>
      </c>
      <c r="K95" s="508"/>
      <c r="L95" s="508" t="str">
        <f>W62</f>
        <v>皐が丘</v>
      </c>
      <c r="M95" s="508"/>
      <c r="N95" s="508"/>
      <c r="O95" s="508"/>
      <c r="P95" s="508" t="s">
        <v>203</v>
      </c>
      <c r="Q95" s="508"/>
      <c r="R95" s="508"/>
      <c r="S95" s="508" t="str">
        <f>L62</f>
        <v>芦間</v>
      </c>
      <c r="T95" s="508"/>
      <c r="U95" s="508"/>
      <c r="V95" s="508"/>
      <c r="W95" s="508" t="s">
        <v>22</v>
      </c>
      <c r="X95" s="508"/>
      <c r="Y95" s="508" t="str">
        <f>R62</f>
        <v>門真西</v>
      </c>
      <c r="Z95" s="508"/>
      <c r="AA95" s="508"/>
      <c r="AB95" s="509"/>
    </row>
    <row r="96" spans="1:28" ht="22.5" customHeight="1" thickBot="1">
      <c r="A96" s="458"/>
      <c r="B96" s="458"/>
      <c r="C96" s="504" t="s">
        <v>204</v>
      </c>
      <c r="D96" s="505"/>
      <c r="E96" s="505"/>
      <c r="F96" s="505" t="str">
        <f>G74</f>
        <v>四條畷</v>
      </c>
      <c r="G96" s="505"/>
      <c r="H96" s="505"/>
      <c r="I96" s="505"/>
      <c r="J96" s="505" t="s">
        <v>22</v>
      </c>
      <c r="K96" s="505"/>
      <c r="L96" s="505" t="str">
        <f>W74</f>
        <v>西寝屋川</v>
      </c>
      <c r="M96" s="505"/>
      <c r="N96" s="505"/>
      <c r="O96" s="505"/>
      <c r="P96" s="505" t="s">
        <v>205</v>
      </c>
      <c r="Q96" s="505"/>
      <c r="R96" s="505"/>
      <c r="S96" s="505" t="str">
        <f>L74</f>
        <v>交野</v>
      </c>
      <c r="T96" s="505"/>
      <c r="U96" s="505"/>
      <c r="V96" s="505"/>
      <c r="W96" s="505" t="s">
        <v>22</v>
      </c>
      <c r="X96" s="505"/>
      <c r="Y96" s="505" t="str">
        <f>R74</f>
        <v>緑風冠</v>
      </c>
      <c r="Z96" s="505"/>
      <c r="AA96" s="505"/>
      <c r="AB96" s="506"/>
    </row>
    <row r="97" ht="22.5" customHeight="1"/>
    <row r="98" ht="22.5" customHeight="1"/>
  </sheetData>
  <sheetProtection/>
  <mergeCells count="364">
    <mergeCell ref="G8:H8"/>
    <mergeCell ref="I8:J8"/>
    <mergeCell ref="I22:J22"/>
    <mergeCell ref="AC12:AD12"/>
    <mergeCell ref="G22:H22"/>
    <mergeCell ref="Y22:Z22"/>
    <mergeCell ref="W9:Z9"/>
    <mergeCell ref="K18:N18"/>
    <mergeCell ref="S18:V18"/>
    <mergeCell ref="X11:Y11"/>
    <mergeCell ref="E73:F73"/>
    <mergeCell ref="K73:L73"/>
    <mergeCell ref="U73:V73"/>
    <mergeCell ref="AA73:AB73"/>
    <mergeCell ref="E63:F63"/>
    <mergeCell ref="K63:L63"/>
    <mergeCell ref="S71:V71"/>
    <mergeCell ref="M70:P70"/>
    <mergeCell ref="U70:X70"/>
    <mergeCell ref="Q69:R69"/>
    <mergeCell ref="G75:H75"/>
    <mergeCell ref="I75:J75"/>
    <mergeCell ref="W75:X75"/>
    <mergeCell ref="Y75:Z75"/>
    <mergeCell ref="C12:D12"/>
    <mergeCell ref="M12:N12"/>
    <mergeCell ref="S12:T12"/>
    <mergeCell ref="C65:D65"/>
    <mergeCell ref="M65:N65"/>
    <mergeCell ref="S65:T65"/>
    <mergeCell ref="AC65:AD65"/>
    <mergeCell ref="G61:H61"/>
    <mergeCell ref="I61:J61"/>
    <mergeCell ref="W61:X61"/>
    <mergeCell ref="Y61:Z61"/>
    <mergeCell ref="F92:I92"/>
    <mergeCell ref="L92:O92"/>
    <mergeCell ref="S85:V85"/>
    <mergeCell ref="Y85:AB85"/>
    <mergeCell ref="S87:V87"/>
    <mergeCell ref="Y87:AB87"/>
    <mergeCell ref="S90:V90"/>
    <mergeCell ref="Y90:AB90"/>
    <mergeCell ref="S92:V92"/>
    <mergeCell ref="Y92:AB92"/>
    <mergeCell ref="F85:I85"/>
    <mergeCell ref="L85:O85"/>
    <mergeCell ref="F87:I87"/>
    <mergeCell ref="L87:O87"/>
    <mergeCell ref="F90:I90"/>
    <mergeCell ref="L90:O90"/>
    <mergeCell ref="S47:V47"/>
    <mergeCell ref="Y33:AB33"/>
    <mergeCell ref="Y35:AB35"/>
    <mergeCell ref="Y37:AB37"/>
    <mergeCell ref="Y39:AB39"/>
    <mergeCell ref="Y41:AB41"/>
    <mergeCell ref="Y43:AB43"/>
    <mergeCell ref="Y45:AB45"/>
    <mergeCell ref="Y47:AB47"/>
    <mergeCell ref="W34:X34"/>
    <mergeCell ref="L33:O33"/>
    <mergeCell ref="S33:V33"/>
    <mergeCell ref="S35:V35"/>
    <mergeCell ref="S37:V37"/>
    <mergeCell ref="S39:V39"/>
    <mergeCell ref="L37:O37"/>
    <mergeCell ref="L35:O35"/>
    <mergeCell ref="S41:V41"/>
    <mergeCell ref="P38:R39"/>
    <mergeCell ref="L45:O45"/>
    <mergeCell ref="L43:O43"/>
    <mergeCell ref="L41:O41"/>
    <mergeCell ref="L39:O39"/>
    <mergeCell ref="L38:O38"/>
    <mergeCell ref="S43:V43"/>
    <mergeCell ref="S45:V45"/>
    <mergeCell ref="F37:I37"/>
    <mergeCell ref="F35:I35"/>
    <mergeCell ref="F39:I39"/>
    <mergeCell ref="F41:I41"/>
    <mergeCell ref="F43:I43"/>
    <mergeCell ref="F45:I45"/>
    <mergeCell ref="J32:K32"/>
    <mergeCell ref="R74:U74"/>
    <mergeCell ref="U65:V65"/>
    <mergeCell ref="J44:K44"/>
    <mergeCell ref="L44:O44"/>
    <mergeCell ref="L32:O32"/>
    <mergeCell ref="J34:K34"/>
    <mergeCell ref="J40:K40"/>
    <mergeCell ref="J42:K42"/>
    <mergeCell ref="P34:R35"/>
    <mergeCell ref="Y96:AB96"/>
    <mergeCell ref="Y89:AB89"/>
    <mergeCell ref="AA71:AD71"/>
    <mergeCell ref="AA65:AB65"/>
    <mergeCell ref="Y95:AB95"/>
    <mergeCell ref="Y91:AB91"/>
    <mergeCell ref="W81:AC81"/>
    <mergeCell ref="W91:X91"/>
    <mergeCell ref="W96:X96"/>
    <mergeCell ref="W86:X86"/>
    <mergeCell ref="AC34:AE35"/>
    <mergeCell ref="W38:X38"/>
    <mergeCell ref="Y18:Z18"/>
    <mergeCell ref="Y36:AB36"/>
    <mergeCell ref="AC31:AE31"/>
    <mergeCell ref="W36:X36"/>
    <mergeCell ref="W32:X32"/>
    <mergeCell ref="Y32:AB32"/>
    <mergeCell ref="AC36:AE37"/>
    <mergeCell ref="AC32:AE33"/>
    <mergeCell ref="A17:D17"/>
    <mergeCell ref="E17:H17"/>
    <mergeCell ref="AA13:AD13"/>
    <mergeCell ref="Y16:Z16"/>
    <mergeCell ref="B32:E32"/>
    <mergeCell ref="A16:B16"/>
    <mergeCell ref="B29:E29"/>
    <mergeCell ref="K13:N13"/>
    <mergeCell ref="Y17:AB17"/>
    <mergeCell ref="O16:P16"/>
    <mergeCell ref="E12:F12"/>
    <mergeCell ref="K12:L12"/>
    <mergeCell ref="U12:V12"/>
    <mergeCell ref="C18:F18"/>
    <mergeCell ref="C13:F13"/>
    <mergeCell ref="J38:K38"/>
    <mergeCell ref="S32:V32"/>
    <mergeCell ref="P31:R31"/>
    <mergeCell ref="G29:J29"/>
    <mergeCell ref="G21:J21"/>
    <mergeCell ref="AC91:AE92"/>
    <mergeCell ref="W74:Z74"/>
    <mergeCell ref="Y86:AB86"/>
    <mergeCell ref="X64:Y64"/>
    <mergeCell ref="W62:Z62"/>
    <mergeCell ref="Q70:T70"/>
    <mergeCell ref="T68:U68"/>
    <mergeCell ref="O79:R79"/>
    <mergeCell ref="L74:O74"/>
    <mergeCell ref="AC84:AE85"/>
    <mergeCell ref="P84:R85"/>
    <mergeCell ref="F83:O83"/>
    <mergeCell ref="P83:R83"/>
    <mergeCell ref="S36:V36"/>
    <mergeCell ref="F84:I84"/>
    <mergeCell ref="L42:O42"/>
    <mergeCell ref="P40:R41"/>
    <mergeCell ref="F40:I40"/>
    <mergeCell ref="S84:V84"/>
    <mergeCell ref="S83:AB83"/>
    <mergeCell ref="W40:X40"/>
    <mergeCell ref="S42:V42"/>
    <mergeCell ref="S40:V40"/>
    <mergeCell ref="S38:V38"/>
    <mergeCell ref="D15:E15"/>
    <mergeCell ref="G18:H18"/>
    <mergeCell ref="I18:J18"/>
    <mergeCell ref="W18:X18"/>
    <mergeCell ref="W16:X16"/>
    <mergeCell ref="P32:R33"/>
    <mergeCell ref="P96:R96"/>
    <mergeCell ref="C95:E95"/>
    <mergeCell ref="P86:R87"/>
    <mergeCell ref="F88:AE88"/>
    <mergeCell ref="S89:V89"/>
    <mergeCell ref="S96:V96"/>
    <mergeCell ref="B86:E86"/>
    <mergeCell ref="B91:E91"/>
    <mergeCell ref="F91:I91"/>
    <mergeCell ref="L91:O91"/>
    <mergeCell ref="S95:V95"/>
    <mergeCell ref="W95:X95"/>
    <mergeCell ref="J86:K86"/>
    <mergeCell ref="P95:R95"/>
    <mergeCell ref="J91:K91"/>
    <mergeCell ref="S91:V91"/>
    <mergeCell ref="J89:K89"/>
    <mergeCell ref="P91:R92"/>
    <mergeCell ref="L89:O89"/>
    <mergeCell ref="P89:R90"/>
    <mergeCell ref="L95:O95"/>
    <mergeCell ref="F95:I95"/>
    <mergeCell ref="J95:K95"/>
    <mergeCell ref="J96:K96"/>
    <mergeCell ref="L96:O96"/>
    <mergeCell ref="B84:E84"/>
    <mergeCell ref="B88:E88"/>
    <mergeCell ref="A95:B96"/>
    <mergeCell ref="F96:I96"/>
    <mergeCell ref="C96:E96"/>
    <mergeCell ref="L9:O9"/>
    <mergeCell ref="L15:M15"/>
    <mergeCell ref="T15:U15"/>
    <mergeCell ref="M17:P17"/>
    <mergeCell ref="I17:L17"/>
    <mergeCell ref="Q17:T17"/>
    <mergeCell ref="H19:I19"/>
    <mergeCell ref="X19:Y19"/>
    <mergeCell ref="I16:J16"/>
    <mergeCell ref="G16:H16"/>
    <mergeCell ref="AA18:AD18"/>
    <mergeCell ref="Q16:R16"/>
    <mergeCell ref="AB15:AC15"/>
    <mergeCell ref="N3:S3"/>
    <mergeCell ref="G9:J9"/>
    <mergeCell ref="AC17:AF17"/>
    <mergeCell ref="S13:V13"/>
    <mergeCell ref="R9:U9"/>
    <mergeCell ref="H11:I11"/>
    <mergeCell ref="AA12:AB12"/>
    <mergeCell ref="U17:X17"/>
    <mergeCell ref="AE16:AF16"/>
    <mergeCell ref="W21:Z21"/>
    <mergeCell ref="L21:O21"/>
    <mergeCell ref="R21:U21"/>
    <mergeCell ref="W29:AC29"/>
    <mergeCell ref="O22:R23"/>
    <mergeCell ref="O26:R26"/>
    <mergeCell ref="Y34:AB34"/>
    <mergeCell ref="S34:V34"/>
    <mergeCell ref="S31:AB31"/>
    <mergeCell ref="B40:E40"/>
    <mergeCell ref="L40:O40"/>
    <mergeCell ref="B31:E31"/>
    <mergeCell ref="L34:O34"/>
    <mergeCell ref="B34:E34"/>
    <mergeCell ref="B39:E39"/>
    <mergeCell ref="F31:O31"/>
    <mergeCell ref="B38:E38"/>
    <mergeCell ref="F38:I38"/>
    <mergeCell ref="F32:I32"/>
    <mergeCell ref="B35:E35"/>
    <mergeCell ref="B33:E33"/>
    <mergeCell ref="B37:E37"/>
    <mergeCell ref="B36:E36"/>
    <mergeCell ref="F36:I36"/>
    <mergeCell ref="F34:I34"/>
    <mergeCell ref="F33:I33"/>
    <mergeCell ref="J36:K36"/>
    <mergeCell ref="L36:O36"/>
    <mergeCell ref="P36:R37"/>
    <mergeCell ref="B49:E49"/>
    <mergeCell ref="B43:E43"/>
    <mergeCell ref="B42:E42"/>
    <mergeCell ref="B41:E41"/>
    <mergeCell ref="F42:I42"/>
    <mergeCell ref="B44:E44"/>
    <mergeCell ref="F48:I48"/>
    <mergeCell ref="B48:E48"/>
    <mergeCell ref="F44:I44"/>
    <mergeCell ref="F46:I46"/>
    <mergeCell ref="B45:E45"/>
    <mergeCell ref="B47:E47"/>
    <mergeCell ref="B46:E46"/>
    <mergeCell ref="F47:I47"/>
    <mergeCell ref="L46:O46"/>
    <mergeCell ref="L48:O48"/>
    <mergeCell ref="P52:R52"/>
    <mergeCell ref="L52:O52"/>
    <mergeCell ref="P48:R49"/>
    <mergeCell ref="F52:I52"/>
    <mergeCell ref="J46:K46"/>
    <mergeCell ref="F49:I49"/>
    <mergeCell ref="L49:O49"/>
    <mergeCell ref="L47:O47"/>
    <mergeCell ref="A70:D70"/>
    <mergeCell ref="E70:H70"/>
    <mergeCell ref="K71:N71"/>
    <mergeCell ref="G71:H71"/>
    <mergeCell ref="J52:K52"/>
    <mergeCell ref="S48:AB49"/>
    <mergeCell ref="W52:X52"/>
    <mergeCell ref="S52:V52"/>
    <mergeCell ref="J48:K48"/>
    <mergeCell ref="C52:E52"/>
    <mergeCell ref="D68:E68"/>
    <mergeCell ref="G69:H69"/>
    <mergeCell ref="L68:M68"/>
    <mergeCell ref="I69:J69"/>
    <mergeCell ref="O69:P69"/>
    <mergeCell ref="N56:S56"/>
    <mergeCell ref="K66:N66"/>
    <mergeCell ref="S66:V66"/>
    <mergeCell ref="A52:B53"/>
    <mergeCell ref="H64:I64"/>
    <mergeCell ref="C53:E53"/>
    <mergeCell ref="C66:F66"/>
    <mergeCell ref="S53:V53"/>
    <mergeCell ref="K65:L65"/>
    <mergeCell ref="E65:F65"/>
    <mergeCell ref="P53:R53"/>
    <mergeCell ref="L53:O53"/>
    <mergeCell ref="J53:K53"/>
    <mergeCell ref="A69:B69"/>
    <mergeCell ref="B85:E85"/>
    <mergeCell ref="B87:E87"/>
    <mergeCell ref="C71:F71"/>
    <mergeCell ref="B81:E81"/>
    <mergeCell ref="F86:I86"/>
    <mergeCell ref="B83:E83"/>
    <mergeCell ref="H72:I72"/>
    <mergeCell ref="I71:J71"/>
    <mergeCell ref="I70:L70"/>
    <mergeCell ref="Y42:AB42"/>
    <mergeCell ref="W46:X46"/>
    <mergeCell ref="W42:X42"/>
    <mergeCell ref="P42:R43"/>
    <mergeCell ref="P44:R45"/>
    <mergeCell ref="P46:R47"/>
    <mergeCell ref="S44:V44"/>
    <mergeCell ref="S46:V46"/>
    <mergeCell ref="B92:E92"/>
    <mergeCell ref="S86:V86"/>
    <mergeCell ref="O75:R76"/>
    <mergeCell ref="G74:J74"/>
    <mergeCell ref="B89:E89"/>
    <mergeCell ref="L86:O86"/>
    <mergeCell ref="F89:I89"/>
    <mergeCell ref="B90:E90"/>
    <mergeCell ref="J84:K84"/>
    <mergeCell ref="L84:O84"/>
    <mergeCell ref="AC86:AE87"/>
    <mergeCell ref="AC89:AE90"/>
    <mergeCell ref="X72:Y72"/>
    <mergeCell ref="W53:X53"/>
    <mergeCell ref="W89:X89"/>
    <mergeCell ref="AC83:AE83"/>
    <mergeCell ref="Y53:AB53"/>
    <mergeCell ref="AE69:AF69"/>
    <mergeCell ref="Y84:AB84"/>
    <mergeCell ref="Y70:AB70"/>
    <mergeCell ref="AC38:AE39"/>
    <mergeCell ref="AC40:AE41"/>
    <mergeCell ref="W69:X69"/>
    <mergeCell ref="AA66:AD66"/>
    <mergeCell ref="Y46:AB46"/>
    <mergeCell ref="W44:X44"/>
    <mergeCell ref="AC42:AE43"/>
    <mergeCell ref="Y69:Z69"/>
    <mergeCell ref="Y40:AB40"/>
    <mergeCell ref="Y38:AB38"/>
    <mergeCell ref="AC48:AE49"/>
    <mergeCell ref="AB68:AC68"/>
    <mergeCell ref="Y44:AB44"/>
    <mergeCell ref="W84:X84"/>
    <mergeCell ref="AC70:AF70"/>
    <mergeCell ref="Y71:Z71"/>
    <mergeCell ref="W71:X71"/>
    <mergeCell ref="Y52:AB52"/>
    <mergeCell ref="AC44:AE45"/>
    <mergeCell ref="AC46:AE47"/>
    <mergeCell ref="E10:F10"/>
    <mergeCell ref="K10:L10"/>
    <mergeCell ref="U10:V10"/>
    <mergeCell ref="AA10:AB10"/>
    <mergeCell ref="U63:V63"/>
    <mergeCell ref="AA63:AB63"/>
    <mergeCell ref="F53:I53"/>
    <mergeCell ref="G62:J62"/>
    <mergeCell ref="L62:O62"/>
    <mergeCell ref="R62:U62"/>
  </mergeCells>
  <printOptions/>
  <pageMargins left="0.66" right="0.66" top="0.48" bottom="0.35" header="0.36" footer="0.26"/>
  <pageSetup horizontalDpi="600" verticalDpi="600" orientation="portrait" paperSize="9" scale="86" r:id="rId1"/>
  <rowBreaks count="1" manualBreakCount="1">
    <brk id="53"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大阪府教育委員会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学校情報ネットワーク</dc:creator>
  <cp:keywords/>
  <dc:description/>
  <cp:lastModifiedBy>大阪府教育委員会（平成２２年１０月調達）</cp:lastModifiedBy>
  <cp:lastPrinted>2013-11-12T09:41:19Z</cp:lastPrinted>
  <dcterms:created xsi:type="dcterms:W3CDTF">2010-09-29T01:52:49Z</dcterms:created>
  <dcterms:modified xsi:type="dcterms:W3CDTF">2013-11-14T09:38:33Z</dcterms:modified>
  <cp:category/>
  <cp:version/>
  <cp:contentType/>
  <cp:contentStatus/>
</cp:coreProperties>
</file>