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720" windowWidth="14955" windowHeight="8430" tabRatio="889" activeTab="9"/>
  </bookViews>
  <sheets>
    <sheet name="参加状況7月段階" sheetId="11" r:id="rId1"/>
    <sheet name="参加状況9月段階" sheetId="25" r:id="rId2"/>
    <sheet name="参照" sheetId="12" r:id="rId3"/>
    <sheet name="注意事項" sheetId="5" r:id="rId4"/>
    <sheet name="ブロックわけ" sheetId="1" r:id="rId5"/>
    <sheet name="1日目予選21チーム" sheetId="20" r:id="rId6"/>
    <sheet name="予選記入用" sheetId="4" r:id="rId7"/>
    <sheet name="2日目順位リーグ" sheetId="7" r:id="rId8"/>
    <sheet name="順位記入用" sheetId="8" r:id="rId9"/>
    <sheet name="3日目本選" sheetId="6" r:id="rId10"/>
    <sheet name="最終日" sheetId="10" r:id="rId11"/>
    <sheet name="個人賞" sheetId="24" r:id="rId12"/>
    <sheet name="アナウンス" sheetId="21" r:id="rId13"/>
    <sheet name="閉会式" sheetId="23" r:id="rId14"/>
    <sheet name="お弁当注文表" sheetId="22" r:id="rId15"/>
  </sheets>
  <definedNames>
    <definedName name="_xlnm.Print_Area" localSheetId="5">'1日目予選21チーム'!$A$1:$P$59</definedName>
    <definedName name="_xlnm.Print_Area" localSheetId="7">'2日目順位リーグ'!$A$1:$J$39</definedName>
    <definedName name="_xlnm.Print_Area" localSheetId="9">'3日目本選'!$A$1:$AF$95</definedName>
    <definedName name="_xlnm.Print_Area" localSheetId="11">個人賞!$A$1:$G$48</definedName>
    <definedName name="_xlnm.Print_Area" localSheetId="10">最終日!$A$1:$AE$37</definedName>
    <definedName name="_xlnm.Print_Area" localSheetId="0">参加状況7月段階!$A$1:$W$26</definedName>
    <definedName name="_xlnm.Print_Area" localSheetId="1">参加状況9月段階!$A$1:$V$26</definedName>
    <definedName name="_xlnm.Print_Area" localSheetId="8">順位記入用!$A$1:$T$34</definedName>
    <definedName name="_xlnm.Print_Area" localSheetId="6">予選記入用!$A$1:$Y$32</definedName>
  </definedNames>
  <calcPr calcId="125725"/>
</workbook>
</file>

<file path=xl/calcChain.xml><?xml version="1.0" encoding="utf-8"?>
<calcChain xmlns="http://schemas.openxmlformats.org/spreadsheetml/2006/main">
  <c r="H25" i="10"/>
  <c r="J25"/>
  <c r="R26" i="8"/>
  <c r="Q26"/>
  <c r="Q13"/>
  <c r="S13"/>
  <c r="R13"/>
  <c r="R6"/>
  <c r="Q6"/>
  <c r="R20"/>
  <c r="Q20"/>
  <c r="C8" i="7"/>
  <c r="I38"/>
  <c r="G38"/>
  <c r="J36" s="1"/>
  <c r="I36"/>
  <c r="J39"/>
  <c r="G36"/>
  <c r="J38"/>
  <c r="I33"/>
  <c r="G33"/>
  <c r="J31" s="1"/>
  <c r="I31"/>
  <c r="J34"/>
  <c r="G31"/>
  <c r="J33" s="1"/>
  <c r="I28"/>
  <c r="J27"/>
  <c r="G28"/>
  <c r="J26" s="1"/>
  <c r="I26"/>
  <c r="J29"/>
  <c r="G26"/>
  <c r="E38"/>
  <c r="C38"/>
  <c r="F36"/>
  <c r="E36"/>
  <c r="F39" s="1"/>
  <c r="C36"/>
  <c r="F38"/>
  <c r="E33"/>
  <c r="F32" s="1"/>
  <c r="C33"/>
  <c r="F31"/>
  <c r="E31"/>
  <c r="C31"/>
  <c r="F33"/>
  <c r="E28"/>
  <c r="F27"/>
  <c r="C28"/>
  <c r="F26"/>
  <c r="E26"/>
  <c r="F29"/>
  <c r="C26"/>
  <c r="F28"/>
  <c r="I18"/>
  <c r="J17"/>
  <c r="G18"/>
  <c r="J16"/>
  <c r="E18"/>
  <c r="F17"/>
  <c r="C18"/>
  <c r="F16"/>
  <c r="I16"/>
  <c r="J19"/>
  <c r="G16"/>
  <c r="J18"/>
  <c r="E16"/>
  <c r="F19"/>
  <c r="C16"/>
  <c r="F18"/>
  <c r="I13"/>
  <c r="J12"/>
  <c r="G13"/>
  <c r="J11"/>
  <c r="I11"/>
  <c r="J14"/>
  <c r="G11"/>
  <c r="J13"/>
  <c r="E13"/>
  <c r="F12"/>
  <c r="C13"/>
  <c r="F11"/>
  <c r="E11"/>
  <c r="F14"/>
  <c r="C11"/>
  <c r="I8"/>
  <c r="J7"/>
  <c r="G8"/>
  <c r="J6" s="1"/>
  <c r="E8"/>
  <c r="F7"/>
  <c r="F6"/>
  <c r="I6"/>
  <c r="J9"/>
  <c r="G6"/>
  <c r="J8"/>
  <c r="E6"/>
  <c r="F9"/>
  <c r="C6"/>
  <c r="F8"/>
  <c r="F13"/>
  <c r="M19" i="4"/>
  <c r="K19"/>
  <c r="K55" i="20"/>
  <c r="F49" i="6"/>
  <c r="F17" i="10"/>
  <c r="P13" s="1"/>
  <c r="I32" i="20"/>
  <c r="G32"/>
  <c r="D32"/>
  <c r="I6"/>
  <c r="F95" i="6"/>
  <c r="F94"/>
  <c r="F11" i="10"/>
  <c r="P7"/>
  <c r="S9"/>
  <c r="Y13"/>
  <c r="AC15"/>
  <c r="L13"/>
  <c r="P16" s="1"/>
  <c r="F13"/>
  <c r="P15"/>
  <c r="Y9"/>
  <c r="AC16" s="1"/>
  <c r="L5"/>
  <c r="A69" i="6"/>
  <c r="F83"/>
  <c r="P85" s="1"/>
  <c r="F39"/>
  <c r="P41"/>
  <c r="L45"/>
  <c r="Y41"/>
  <c r="AC44" s="1"/>
  <c r="S41"/>
  <c r="AC43"/>
  <c r="F41"/>
  <c r="AC38" s="1"/>
  <c r="L39"/>
  <c r="P42"/>
  <c r="Y35"/>
  <c r="P39" s="1"/>
  <c r="S35"/>
  <c r="AC37"/>
  <c r="L35"/>
  <c r="P38" s="1"/>
  <c r="F35"/>
  <c r="P37"/>
  <c r="Z29" i="10"/>
  <c r="X29"/>
  <c r="AF25"/>
  <c r="AG26"/>
  <c r="AH27"/>
  <c r="A19" i="4"/>
  <c r="E17"/>
  <c r="A20"/>
  <c r="H17" s="1"/>
  <c r="A21"/>
  <c r="K17"/>
  <c r="A22"/>
  <c r="N17" s="1"/>
  <c r="A18"/>
  <c r="B17"/>
  <c r="T22"/>
  <c r="S22"/>
  <c r="U22"/>
  <c r="L22"/>
  <c r="O21"/>
  <c r="I22"/>
  <c r="F22"/>
  <c r="AG22"/>
  <c r="C22"/>
  <c r="P21"/>
  <c r="T21"/>
  <c r="N21"/>
  <c r="S21"/>
  <c r="U21"/>
  <c r="I21"/>
  <c r="AH21"/>
  <c r="F21"/>
  <c r="C21"/>
  <c r="Z21"/>
  <c r="P20"/>
  <c r="T20"/>
  <c r="N20"/>
  <c r="M20"/>
  <c r="K20"/>
  <c r="S20"/>
  <c r="U20"/>
  <c r="F20"/>
  <c r="C20"/>
  <c r="P19"/>
  <c r="N19"/>
  <c r="J19"/>
  <c r="T19"/>
  <c r="H19"/>
  <c r="S19"/>
  <c r="C19"/>
  <c r="P18"/>
  <c r="N18"/>
  <c r="M18"/>
  <c r="K18"/>
  <c r="J18"/>
  <c r="T18"/>
  <c r="H18"/>
  <c r="G18"/>
  <c r="E18"/>
  <c r="S18"/>
  <c r="AP22"/>
  <c r="AJ22"/>
  <c r="AD22"/>
  <c r="AO21"/>
  <c r="AL21"/>
  <c r="AI21"/>
  <c r="AC21"/>
  <c r="AN20"/>
  <c r="AH20"/>
  <c r="AB20"/>
  <c r="AM19"/>
  <c r="AG19"/>
  <c r="AA19"/>
  <c r="AL18"/>
  <c r="AF18"/>
  <c r="Z18"/>
  <c r="N55" i="20"/>
  <c r="I55"/>
  <c r="G55"/>
  <c r="D55"/>
  <c r="N51"/>
  <c r="K51"/>
  <c r="I51"/>
  <c r="G51"/>
  <c r="D51"/>
  <c r="N47"/>
  <c r="K47"/>
  <c r="I47"/>
  <c r="G47"/>
  <c r="D47"/>
  <c r="P43"/>
  <c r="N43"/>
  <c r="K43"/>
  <c r="I43"/>
  <c r="G43"/>
  <c r="D43"/>
  <c r="P39"/>
  <c r="N39"/>
  <c r="K39"/>
  <c r="I39"/>
  <c r="G39"/>
  <c r="D39"/>
  <c r="J37" i="7"/>
  <c r="F37"/>
  <c r="F34"/>
  <c r="J32"/>
  <c r="J28"/>
  <c r="W31" i="4"/>
  <c r="V31"/>
  <c r="X31"/>
  <c r="T14"/>
  <c r="U14"/>
  <c r="S14"/>
  <c r="T6"/>
  <c r="S6"/>
  <c r="U6"/>
  <c r="S26" i="8"/>
  <c r="F17"/>
  <c r="S6"/>
  <c r="O29" i="10"/>
  <c r="R28"/>
  <c r="AO28"/>
  <c r="L29"/>
  <c r="AR29"/>
  <c r="I29"/>
  <c r="AG29"/>
  <c r="F29"/>
  <c r="S28"/>
  <c r="Z28"/>
  <c r="Q28"/>
  <c r="X28"/>
  <c r="L28"/>
  <c r="I28"/>
  <c r="F28"/>
  <c r="AP28"/>
  <c r="S27"/>
  <c r="Q27"/>
  <c r="X27"/>
  <c r="P27"/>
  <c r="N27"/>
  <c r="I27"/>
  <c r="AQ27"/>
  <c r="AG27"/>
  <c r="F27"/>
  <c r="AK27"/>
  <c r="S26"/>
  <c r="Q26"/>
  <c r="P26"/>
  <c r="Z26"/>
  <c r="N26"/>
  <c r="M26"/>
  <c r="K26"/>
  <c r="F26"/>
  <c r="AP26"/>
  <c r="S25"/>
  <c r="Q25"/>
  <c r="P25"/>
  <c r="N25"/>
  <c r="M25"/>
  <c r="K25"/>
  <c r="B26" i="8"/>
  <c r="L22" s="1"/>
  <c r="B25"/>
  <c r="I22"/>
  <c r="B24"/>
  <c r="F22" s="1"/>
  <c r="B23"/>
  <c r="C22"/>
  <c r="J26"/>
  <c r="G26"/>
  <c r="AA26"/>
  <c r="D26"/>
  <c r="Z26"/>
  <c r="N25"/>
  <c r="R25"/>
  <c r="L25"/>
  <c r="Q25"/>
  <c r="G25"/>
  <c r="J24"/>
  <c r="D25"/>
  <c r="N24"/>
  <c r="L24"/>
  <c r="K24"/>
  <c r="I24"/>
  <c r="Q24"/>
  <c r="D24"/>
  <c r="N23"/>
  <c r="M23"/>
  <c r="L23"/>
  <c r="K23"/>
  <c r="I23"/>
  <c r="H23"/>
  <c r="R23"/>
  <c r="F23"/>
  <c r="Q23"/>
  <c r="B20"/>
  <c r="L16" s="1"/>
  <c r="B19"/>
  <c r="I16"/>
  <c r="B18"/>
  <c r="F16" s="1"/>
  <c r="B17"/>
  <c r="C16"/>
  <c r="J20"/>
  <c r="M19"/>
  <c r="G20"/>
  <c r="M18"/>
  <c r="AC18"/>
  <c r="D20"/>
  <c r="M17"/>
  <c r="AH17"/>
  <c r="N19"/>
  <c r="R19"/>
  <c r="S19"/>
  <c r="L19"/>
  <c r="Q19"/>
  <c r="G19"/>
  <c r="D19"/>
  <c r="N18"/>
  <c r="L18"/>
  <c r="Q18"/>
  <c r="S18"/>
  <c r="K18"/>
  <c r="R18"/>
  <c r="I18"/>
  <c r="D18"/>
  <c r="N17"/>
  <c r="L17"/>
  <c r="K17"/>
  <c r="I17"/>
  <c r="Q17"/>
  <c r="H17"/>
  <c r="R17"/>
  <c r="B13"/>
  <c r="L9"/>
  <c r="B12"/>
  <c r="I9" s="1"/>
  <c r="B11"/>
  <c r="F9"/>
  <c r="B10"/>
  <c r="C9" s="1"/>
  <c r="J13"/>
  <c r="G13"/>
  <c r="V13"/>
  <c r="D13"/>
  <c r="N12"/>
  <c r="R12"/>
  <c r="L12"/>
  <c r="Q12"/>
  <c r="S12"/>
  <c r="G12"/>
  <c r="J11"/>
  <c r="AG11"/>
  <c r="D12"/>
  <c r="AE12"/>
  <c r="N11"/>
  <c r="M11"/>
  <c r="L11"/>
  <c r="K11"/>
  <c r="R11"/>
  <c r="I11"/>
  <c r="Q11"/>
  <c r="S11"/>
  <c r="D11"/>
  <c r="N10"/>
  <c r="R10"/>
  <c r="L10"/>
  <c r="K10"/>
  <c r="J10"/>
  <c r="AG10"/>
  <c r="I10"/>
  <c r="H10"/>
  <c r="F10"/>
  <c r="Q10"/>
  <c r="J6"/>
  <c r="M5"/>
  <c r="G6"/>
  <c r="M4"/>
  <c r="AC4"/>
  <c r="D6"/>
  <c r="M3"/>
  <c r="N5"/>
  <c r="R5"/>
  <c r="L5"/>
  <c r="Q5"/>
  <c r="G5"/>
  <c r="D5"/>
  <c r="J3"/>
  <c r="N4"/>
  <c r="R4"/>
  <c r="L4"/>
  <c r="K4"/>
  <c r="I4"/>
  <c r="D4"/>
  <c r="N3"/>
  <c r="L3"/>
  <c r="K3"/>
  <c r="I3"/>
  <c r="H3"/>
  <c r="F3"/>
  <c r="Q3"/>
  <c r="A11" i="4"/>
  <c r="A12"/>
  <c r="H9"/>
  <c r="A13"/>
  <c r="K9"/>
  <c r="A14"/>
  <c r="N9"/>
  <c r="A10"/>
  <c r="B9"/>
  <c r="A27"/>
  <c r="E25"/>
  <c r="A28"/>
  <c r="H25"/>
  <c r="A29"/>
  <c r="K25"/>
  <c r="A30"/>
  <c r="N25" s="1"/>
  <c r="A31"/>
  <c r="Q25"/>
  <c r="A26"/>
  <c r="B25" s="1"/>
  <c r="AQ30"/>
  <c r="L31"/>
  <c r="I31"/>
  <c r="F31"/>
  <c r="C31"/>
  <c r="AL31"/>
  <c r="W30"/>
  <c r="V30"/>
  <c r="L30"/>
  <c r="O29"/>
  <c r="I30"/>
  <c r="AB30"/>
  <c r="F30"/>
  <c r="O27"/>
  <c r="C30"/>
  <c r="AL30"/>
  <c r="O26"/>
  <c r="S29"/>
  <c r="Q29"/>
  <c r="P29"/>
  <c r="W29"/>
  <c r="N29"/>
  <c r="V29"/>
  <c r="X29"/>
  <c r="I29"/>
  <c r="F29"/>
  <c r="C29"/>
  <c r="L26"/>
  <c r="AO26"/>
  <c r="S28"/>
  <c r="Q28"/>
  <c r="P28"/>
  <c r="O28"/>
  <c r="N28"/>
  <c r="M28"/>
  <c r="K28"/>
  <c r="V28"/>
  <c r="F28"/>
  <c r="C28"/>
  <c r="S27"/>
  <c r="Q27"/>
  <c r="P27"/>
  <c r="N27"/>
  <c r="M27"/>
  <c r="W27"/>
  <c r="K27"/>
  <c r="J27"/>
  <c r="H27"/>
  <c r="C27"/>
  <c r="S26"/>
  <c r="Q26"/>
  <c r="P26"/>
  <c r="N26"/>
  <c r="M26"/>
  <c r="K26"/>
  <c r="J26"/>
  <c r="I26"/>
  <c r="H26"/>
  <c r="G26"/>
  <c r="E26"/>
  <c r="V26"/>
  <c r="L14"/>
  <c r="I14"/>
  <c r="O12"/>
  <c r="F14"/>
  <c r="C14"/>
  <c r="O10"/>
  <c r="AD10"/>
  <c r="P13"/>
  <c r="T13"/>
  <c r="N13"/>
  <c r="S13"/>
  <c r="U13"/>
  <c r="I13"/>
  <c r="F13"/>
  <c r="AA13"/>
  <c r="C13"/>
  <c r="P12"/>
  <c r="T12"/>
  <c r="N12"/>
  <c r="S12"/>
  <c r="F12"/>
  <c r="C12"/>
  <c r="P11"/>
  <c r="N11"/>
  <c r="M11"/>
  <c r="K11"/>
  <c r="J11"/>
  <c r="H11"/>
  <c r="S11"/>
  <c r="C11"/>
  <c r="P10"/>
  <c r="N10"/>
  <c r="M10"/>
  <c r="K10"/>
  <c r="J10"/>
  <c r="H10"/>
  <c r="S10"/>
  <c r="G10"/>
  <c r="E10"/>
  <c r="E9"/>
  <c r="L6"/>
  <c r="AI6"/>
  <c r="I6"/>
  <c r="AB6"/>
  <c r="F6"/>
  <c r="C6"/>
  <c r="P5"/>
  <c r="T5"/>
  <c r="N5"/>
  <c r="S5"/>
  <c r="U5"/>
  <c r="I5"/>
  <c r="F5"/>
  <c r="L3"/>
  <c r="AO3"/>
  <c r="C5"/>
  <c r="P4"/>
  <c r="N4"/>
  <c r="M4"/>
  <c r="K4"/>
  <c r="S4"/>
  <c r="F4"/>
  <c r="I3"/>
  <c r="AN3"/>
  <c r="C4"/>
  <c r="I2"/>
  <c r="P3"/>
  <c r="N3"/>
  <c r="M3"/>
  <c r="K3"/>
  <c r="S3"/>
  <c r="U3"/>
  <c r="J3"/>
  <c r="T3"/>
  <c r="H3"/>
  <c r="C3"/>
  <c r="AL3"/>
  <c r="P2"/>
  <c r="N2"/>
  <c r="M2"/>
  <c r="K2"/>
  <c r="J2"/>
  <c r="H2"/>
  <c r="G2"/>
  <c r="E2"/>
  <c r="P30" i="20"/>
  <c r="N30"/>
  <c r="K30"/>
  <c r="I30"/>
  <c r="G30"/>
  <c r="D30"/>
  <c r="P28"/>
  <c r="N28"/>
  <c r="K28"/>
  <c r="I28"/>
  <c r="G28"/>
  <c r="D28"/>
  <c r="P26"/>
  <c r="N26"/>
  <c r="K26"/>
  <c r="I26"/>
  <c r="G26"/>
  <c r="D26"/>
  <c r="P24"/>
  <c r="N24"/>
  <c r="K24"/>
  <c r="I24"/>
  <c r="G24"/>
  <c r="D24"/>
  <c r="P22"/>
  <c r="N22"/>
  <c r="K22"/>
  <c r="I22"/>
  <c r="G22"/>
  <c r="D22"/>
  <c r="P20"/>
  <c r="N20"/>
  <c r="K20"/>
  <c r="I20"/>
  <c r="G20"/>
  <c r="D20"/>
  <c r="P18"/>
  <c r="N18"/>
  <c r="K18"/>
  <c r="I18"/>
  <c r="G18"/>
  <c r="D18"/>
  <c r="P16"/>
  <c r="N16"/>
  <c r="K16"/>
  <c r="I16"/>
  <c r="G16"/>
  <c r="D16"/>
  <c r="P14"/>
  <c r="N14"/>
  <c r="K14"/>
  <c r="I14"/>
  <c r="G14"/>
  <c r="D14"/>
  <c r="P12"/>
  <c r="N12"/>
  <c r="K12"/>
  <c r="I12"/>
  <c r="G12"/>
  <c r="D12"/>
  <c r="P10"/>
  <c r="N10"/>
  <c r="K10"/>
  <c r="I10"/>
  <c r="G10"/>
  <c r="D10"/>
  <c r="P6"/>
  <c r="N6"/>
  <c r="K6"/>
  <c r="G6"/>
  <c r="D6"/>
  <c r="F5" i="10"/>
  <c r="F9"/>
  <c r="L9"/>
  <c r="P5"/>
  <c r="S13"/>
  <c r="F45" i="6"/>
  <c r="B29" i="10"/>
  <c r="Q24"/>
  <c r="B28"/>
  <c r="N24" s="1"/>
  <c r="B27"/>
  <c r="K24"/>
  <c r="B26"/>
  <c r="H24" s="1"/>
  <c r="B25"/>
  <c r="E24"/>
  <c r="AT29"/>
  <c r="AO29"/>
  <c r="AJ29"/>
  <c r="AS28"/>
  <c r="AN28"/>
  <c r="AI28"/>
  <c r="AR27"/>
  <c r="AM27"/>
  <c r="AQ26"/>
  <c r="AL26"/>
  <c r="AP25"/>
  <c r="AK25"/>
  <c r="P41" i="20"/>
  <c r="P45"/>
  <c r="P47"/>
  <c r="P49"/>
  <c r="P51"/>
  <c r="P53"/>
  <c r="P55"/>
  <c r="P57"/>
  <c r="N41"/>
  <c r="N45"/>
  <c r="N49"/>
  <c r="N53"/>
  <c r="N57"/>
  <c r="K41"/>
  <c r="K45"/>
  <c r="K49"/>
  <c r="K53"/>
  <c r="K57"/>
  <c r="I41"/>
  <c r="I45"/>
  <c r="I49"/>
  <c r="I53"/>
  <c r="I57"/>
  <c r="G41"/>
  <c r="G45"/>
  <c r="G49"/>
  <c r="G53"/>
  <c r="G57"/>
  <c r="D41"/>
  <c r="D45"/>
  <c r="D49"/>
  <c r="D53"/>
  <c r="D57"/>
  <c r="AQ31" i="4"/>
  <c r="AK31"/>
  <c r="AE31"/>
  <c r="AP30"/>
  <c r="AJ30"/>
  <c r="AD30"/>
  <c r="AO29"/>
  <c r="AI29"/>
  <c r="AC29"/>
  <c r="AN28"/>
  <c r="AH28"/>
  <c r="AB28"/>
  <c r="AL28"/>
  <c r="AM27"/>
  <c r="AG27"/>
  <c r="AA27"/>
  <c r="AL26"/>
  <c r="AF26"/>
  <c r="Z26"/>
  <c r="L41" i="6"/>
  <c r="P44" s="1"/>
  <c r="Y90"/>
  <c r="AC89"/>
  <c r="S90"/>
  <c r="AC88"/>
  <c r="L90"/>
  <c r="P89"/>
  <c r="F90"/>
  <c r="P88"/>
  <c r="Y88"/>
  <c r="AC91"/>
  <c r="S88"/>
  <c r="AC90"/>
  <c r="L88"/>
  <c r="P91"/>
  <c r="F88"/>
  <c r="P90"/>
  <c r="Y95"/>
  <c r="Y7" i="10"/>
  <c r="AC11"/>
  <c r="S95" i="6"/>
  <c r="S7" i="10"/>
  <c r="AC9"/>
  <c r="L95" i="6"/>
  <c r="L7" i="10"/>
  <c r="P11" s="1"/>
  <c r="F7"/>
  <c r="P9"/>
  <c r="Y94" i="6"/>
  <c r="Y11" i="10"/>
  <c r="AC8"/>
  <c r="S94" i="6"/>
  <c r="S11" i="10"/>
  <c r="AC7" s="1"/>
  <c r="L94" i="6"/>
  <c r="L11" i="10"/>
  <c r="P8" s="1"/>
  <c r="AC69" i="6"/>
  <c r="Y85"/>
  <c r="AC84"/>
  <c r="Y69"/>
  <c r="S85" s="1"/>
  <c r="AC83" s="1"/>
  <c r="U69"/>
  <c r="L85" s="1"/>
  <c r="P84" s="1"/>
  <c r="Q69"/>
  <c r="F85"/>
  <c r="P83" s="1"/>
  <c r="M69"/>
  <c r="Y83" s="1"/>
  <c r="AC86" s="1"/>
  <c r="I69"/>
  <c r="S83"/>
  <c r="AC85" s="1"/>
  <c r="E69"/>
  <c r="L83"/>
  <c r="P86"/>
  <c r="A3" i="4"/>
  <c r="E1" s="1"/>
  <c r="A4"/>
  <c r="H1"/>
  <c r="A5"/>
  <c r="K1" s="1"/>
  <c r="A6"/>
  <c r="N1"/>
  <c r="A2"/>
  <c r="B1" s="1"/>
  <c r="AA3"/>
  <c r="AG3"/>
  <c r="AM3"/>
  <c r="AB4"/>
  <c r="AH4"/>
  <c r="AN4"/>
  <c r="AC5"/>
  <c r="AI5"/>
  <c r="AO5"/>
  <c r="AD6"/>
  <c r="AJ6"/>
  <c r="AP6"/>
  <c r="AL2"/>
  <c r="AF2"/>
  <c r="Z2"/>
  <c r="U18" i="6"/>
  <c r="L37"/>
  <c r="P34"/>
  <c r="AC18"/>
  <c r="Y37" s="1"/>
  <c r="AC34" s="1"/>
  <c r="AF4" i="8"/>
  <c r="AG5"/>
  <c r="AH6"/>
  <c r="AE10"/>
  <c r="AF11"/>
  <c r="AG12"/>
  <c r="AH13"/>
  <c r="AE17"/>
  <c r="AF18"/>
  <c r="AG19"/>
  <c r="AH20"/>
  <c r="AE23"/>
  <c r="AF24"/>
  <c r="AG25"/>
  <c r="AH26"/>
  <c r="AA4"/>
  <c r="AB5"/>
  <c r="AC6"/>
  <c r="Z10"/>
  <c r="AA11"/>
  <c r="AB12"/>
  <c r="AC13"/>
  <c r="Z17"/>
  <c r="AA18"/>
  <c r="AB19"/>
  <c r="AC20"/>
  <c r="Z23"/>
  <c r="AA24"/>
  <c r="AB25"/>
  <c r="AC26"/>
  <c r="Z3"/>
  <c r="AE3"/>
  <c r="V4"/>
  <c r="W5"/>
  <c r="X6"/>
  <c r="U10"/>
  <c r="V11"/>
  <c r="W12"/>
  <c r="X13"/>
  <c r="U17"/>
  <c r="V18"/>
  <c r="W19"/>
  <c r="X20"/>
  <c r="U23"/>
  <c r="V24"/>
  <c r="W25"/>
  <c r="X26"/>
  <c r="U3"/>
  <c r="AA11" i="4"/>
  <c r="AC13"/>
  <c r="Z10"/>
  <c r="AB12"/>
  <c r="AL14"/>
  <c r="AD14"/>
  <c r="AM11"/>
  <c r="AN12"/>
  <c r="AO13"/>
  <c r="AP14"/>
  <c r="AL10"/>
  <c r="AG11"/>
  <c r="AH12"/>
  <c r="AI13"/>
  <c r="AJ14"/>
  <c r="AF10"/>
  <c r="L50" i="6"/>
  <c r="L15" i="10"/>
  <c r="P18" s="1"/>
  <c r="Y50" i="6"/>
  <c r="Y15" i="10"/>
  <c r="AC18" s="1"/>
  <c r="Y49" i="6"/>
  <c r="Y17" i="10"/>
  <c r="AC14"/>
  <c r="L49" i="6"/>
  <c r="L17" i="10"/>
  <c r="P14"/>
  <c r="S50" i="6"/>
  <c r="S15" i="10"/>
  <c r="AC17" s="1"/>
  <c r="I18" i="6"/>
  <c r="S33"/>
  <c r="AC35" s="1"/>
  <c r="S49"/>
  <c r="S17" i="10"/>
  <c r="AC13"/>
  <c r="F50" i="6"/>
  <c r="F15" i="10"/>
  <c r="P17"/>
  <c r="Y18" i="6"/>
  <c r="S37" s="1"/>
  <c r="AC33" s="1"/>
  <c r="Q18"/>
  <c r="F37"/>
  <c r="P33" s="1"/>
  <c r="M18"/>
  <c r="Y33"/>
  <c r="AC36" s="1"/>
  <c r="E18"/>
  <c r="L33"/>
  <c r="P36" s="1"/>
  <c r="A18"/>
  <c r="F33"/>
  <c r="P35"/>
  <c r="Y43"/>
  <c r="AC40"/>
  <c r="S43"/>
  <c r="AC39"/>
  <c r="L43"/>
  <c r="P46"/>
  <c r="F43"/>
  <c r="P45"/>
  <c r="Y39"/>
  <c r="AC42"/>
  <c r="S39"/>
  <c r="AC41"/>
  <c r="B6" i="8"/>
  <c r="L2" s="1"/>
  <c r="B5"/>
  <c r="I2"/>
  <c r="B4"/>
  <c r="F2" s="1"/>
  <c r="B3"/>
  <c r="C2"/>
  <c r="Z4"/>
  <c r="Z5"/>
  <c r="AE6"/>
  <c r="AB6"/>
  <c r="AG6"/>
  <c r="AC11"/>
  <c r="U12"/>
  <c r="Z12"/>
  <c r="AF12"/>
  <c r="AA13"/>
  <c r="U19"/>
  <c r="Z20"/>
  <c r="AG20"/>
  <c r="AB20"/>
  <c r="AB24"/>
  <c r="U25"/>
  <c r="AF26"/>
  <c r="AA31" i="4"/>
  <c r="AN6"/>
  <c r="AN26"/>
  <c r="V20" i="8"/>
  <c r="W6"/>
  <c r="AF14" i="4"/>
  <c r="AG13"/>
  <c r="AE26" i="8"/>
  <c r="U26"/>
  <c r="V26"/>
  <c r="U13"/>
  <c r="V19"/>
  <c r="U5"/>
  <c r="AE5"/>
  <c r="W20"/>
  <c r="Z18"/>
  <c r="V12"/>
  <c r="AH5"/>
  <c r="AG3"/>
  <c r="Z6"/>
  <c r="U6"/>
  <c r="AN30" i="4"/>
  <c r="Z28"/>
  <c r="AF28"/>
  <c r="Z14"/>
  <c r="AO6"/>
  <c r="AC6"/>
  <c r="Z3"/>
  <c r="AF3"/>
  <c r="AL28" i="10"/>
  <c r="AA6" i="8"/>
  <c r="V6"/>
  <c r="O6"/>
  <c r="AB14" i="4"/>
  <c r="AA25" i="8"/>
  <c r="V25"/>
  <c r="AF25"/>
  <c r="U18"/>
  <c r="AM31" i="4"/>
  <c r="AB26" i="8"/>
  <c r="AF6"/>
  <c r="AH19"/>
  <c r="X5"/>
  <c r="AC5"/>
  <c r="AB3" i="4"/>
  <c r="AL27" i="10"/>
  <c r="AA30" i="4"/>
  <c r="X25" i="10"/>
  <c r="P43" i="6"/>
  <c r="AJ31" i="4"/>
  <c r="AK30"/>
  <c r="AD31"/>
  <c r="AE30"/>
  <c r="AP31"/>
  <c r="AH30"/>
  <c r="W28"/>
  <c r="T4"/>
  <c r="AC22"/>
  <c r="AO22"/>
  <c r="AI22"/>
  <c r="AI14"/>
  <c r="L18"/>
  <c r="AO18"/>
  <c r="AB29"/>
  <c r="Z4"/>
  <c r="AL4"/>
  <c r="AF4"/>
  <c r="W26"/>
  <c r="AA5"/>
  <c r="AI3"/>
  <c r="AM5"/>
  <c r="AM30"/>
  <c r="AG21"/>
  <c r="AM21"/>
  <c r="AG4"/>
  <c r="AA4"/>
  <c r="AM22"/>
  <c r="O19"/>
  <c r="AA22"/>
  <c r="T11"/>
  <c r="AF13"/>
  <c r="Z13"/>
  <c r="AP10"/>
  <c r="AI26"/>
  <c r="AC26"/>
  <c r="AL29"/>
  <c r="Z29"/>
  <c r="AF29"/>
  <c r="V27"/>
  <c r="X27"/>
  <c r="AC30"/>
  <c r="AI30"/>
  <c r="AO30"/>
  <c r="AB22"/>
  <c r="AH22"/>
  <c r="AH3"/>
  <c r="J23" i="8"/>
  <c r="AE25"/>
  <c r="Z25"/>
  <c r="Z19" i="4"/>
  <c r="AL19"/>
  <c r="F18"/>
  <c r="AM18"/>
  <c r="AF19"/>
  <c r="R28"/>
  <c r="AQ28"/>
  <c r="AB21"/>
  <c r="AN21"/>
  <c r="T2"/>
  <c r="I27"/>
  <c r="AN27"/>
  <c r="AH27"/>
  <c r="AM28"/>
  <c r="L20"/>
  <c r="AC20"/>
  <c r="R26"/>
  <c r="AE26"/>
  <c r="Z31"/>
  <c r="AL20"/>
  <c r="AF20"/>
  <c r="L26" i="10"/>
  <c r="U19" i="4"/>
  <c r="AP19"/>
  <c r="AG18"/>
  <c r="AN14"/>
  <c r="AH14"/>
  <c r="Z5"/>
  <c r="AA20"/>
  <c r="AE20" i="8"/>
  <c r="U20"/>
  <c r="O20"/>
  <c r="AC23"/>
  <c r="AK26" i="4"/>
  <c r="AQ26"/>
  <c r="W10" i="8"/>
  <c r="Z6" i="4"/>
  <c r="AH13"/>
  <c r="L12"/>
  <c r="AN13"/>
  <c r="AB13"/>
  <c r="O13"/>
  <c r="AP13"/>
  <c r="AC14"/>
  <c r="AO14"/>
  <c r="AH26" i="10"/>
  <c r="AB27" i="4"/>
  <c r="AB10" i="8"/>
  <c r="O4" i="4"/>
  <c r="AH6"/>
  <c r="L27"/>
  <c r="AO27"/>
  <c r="AM29"/>
  <c r="AG29"/>
  <c r="AA29"/>
  <c r="AF30"/>
  <c r="Z30"/>
  <c r="T30"/>
  <c r="O25" i="10"/>
  <c r="AN25"/>
  <c r="AG5" i="4"/>
  <c r="AC3"/>
  <c r="AH29"/>
  <c r="AF31"/>
  <c r="R3" i="8"/>
  <c r="S3"/>
  <c r="Q4"/>
  <c r="S4"/>
  <c r="AG13"/>
  <c r="AA20"/>
  <c r="P20"/>
  <c r="AF20"/>
  <c r="I11" i="4"/>
  <c r="R24" i="8"/>
  <c r="AP26" i="4"/>
  <c r="AP4"/>
  <c r="AJ13"/>
  <c r="AD13"/>
  <c r="AL29" i="10"/>
  <c r="AQ29"/>
  <c r="R26"/>
  <c r="Z25"/>
  <c r="X26"/>
  <c r="AF29"/>
  <c r="AP29"/>
  <c r="R25"/>
  <c r="AJ25"/>
  <c r="AK29"/>
  <c r="AF28"/>
  <c r="O3" i="4"/>
  <c r="AD3"/>
  <c r="Q3"/>
  <c r="AM6"/>
  <c r="AA6"/>
  <c r="AG6"/>
  <c r="L10"/>
  <c r="AO10"/>
  <c r="AL13"/>
  <c r="AI31"/>
  <c r="R29"/>
  <c r="AK29"/>
  <c r="AC31"/>
  <c r="AO31"/>
  <c r="AK28" i="10"/>
  <c r="AR26"/>
  <c r="AM26"/>
  <c r="AO20" i="4"/>
  <c r="AI20"/>
  <c r="Z12"/>
  <c r="I10"/>
  <c r="AN10"/>
  <c r="R27"/>
  <c r="AK27"/>
  <c r="AG31"/>
  <c r="G17" i="8"/>
  <c r="AE18"/>
  <c r="X23"/>
  <c r="AH23"/>
  <c r="AS25" i="10"/>
  <c r="AD19" i="4"/>
  <c r="AJ19"/>
  <c r="AI18"/>
  <c r="AC18"/>
  <c r="AG12"/>
  <c r="AM12"/>
  <c r="AA12"/>
  <c r="AA5" i="8"/>
  <c r="V5"/>
  <c r="O5"/>
  <c r="U18" i="4"/>
  <c r="AN22"/>
  <c r="O20"/>
  <c r="AJ20"/>
  <c r="R20"/>
  <c r="J17" i="8"/>
  <c r="W17"/>
  <c r="O17"/>
  <c r="AE19"/>
  <c r="AH18"/>
  <c r="X18"/>
  <c r="I18" i="4"/>
  <c r="AN18"/>
  <c r="Z20"/>
  <c r="Z19" i="8"/>
  <c r="S2" i="4"/>
  <c r="U2"/>
  <c r="O11"/>
  <c r="AD11"/>
  <c r="Q11"/>
  <c r="AM14"/>
  <c r="AJ28"/>
  <c r="AD28"/>
  <c r="AP28"/>
  <c r="AB13" i="8"/>
  <c r="Z24"/>
  <c r="S20"/>
  <c r="T10" i="4"/>
  <c r="L11"/>
  <c r="AC11"/>
  <c r="AM13"/>
  <c r="AB26"/>
  <c r="AH26"/>
  <c r="S25" i="8"/>
  <c r="AH28" i="10"/>
  <c r="O27"/>
  <c r="AI27"/>
  <c r="AM28"/>
  <c r="AD27" i="4"/>
  <c r="AM4"/>
  <c r="AG30"/>
  <c r="AA12" i="8"/>
  <c r="AR28" i="10"/>
  <c r="AF13" i="8"/>
  <c r="X30" i="4"/>
  <c r="AG17" i="8"/>
  <c r="AP11" i="4"/>
  <c r="AJ11"/>
  <c r="AE27"/>
  <c r="AQ27"/>
  <c r="AD20"/>
  <c r="Q20"/>
  <c r="AP20"/>
  <c r="AF17" i="8"/>
  <c r="V17"/>
  <c r="AA17"/>
  <c r="AQ29" i="4"/>
  <c r="AE29"/>
  <c r="AP3"/>
  <c r="AJ3"/>
  <c r="R3"/>
  <c r="AT25" i="10"/>
  <c r="AO25"/>
  <c r="AH10" i="4"/>
  <c r="U30"/>
  <c r="AB2"/>
  <c r="AH2"/>
  <c r="L4"/>
  <c r="AN5"/>
  <c r="F10"/>
  <c r="Z11"/>
  <c r="O18"/>
  <c r="AL22"/>
  <c r="AF22"/>
  <c r="R22"/>
  <c r="Z22"/>
  <c r="Q22"/>
  <c r="AI10"/>
  <c r="AI11"/>
  <c r="AH18"/>
  <c r="AT26" i="10"/>
  <c r="AJ26"/>
  <c r="AN11" i="4"/>
  <c r="AB11"/>
  <c r="AH11"/>
  <c r="AB10"/>
  <c r="AC10"/>
  <c r="AO11"/>
  <c r="AO26" i="10"/>
  <c r="AB17" i="8"/>
  <c r="P17"/>
  <c r="AB5" i="4"/>
  <c r="AF11"/>
  <c r="AH5"/>
  <c r="U4"/>
  <c r="U10"/>
  <c r="U11"/>
  <c r="AF12"/>
  <c r="AL12"/>
  <c r="L28"/>
  <c r="AN29"/>
  <c r="AP29"/>
  <c r="AD29"/>
  <c r="T29"/>
  <c r="AJ29"/>
  <c r="M10" i="8"/>
  <c r="AE13"/>
  <c r="Z13"/>
  <c r="P13"/>
  <c r="S23"/>
  <c r="U24"/>
  <c r="AE24"/>
  <c r="G23"/>
  <c r="AS27" i="10"/>
  <c r="AN27"/>
  <c r="AL5" i="4"/>
  <c r="L2"/>
  <c r="AF5"/>
  <c r="AF6"/>
  <c r="R6"/>
  <c r="O2"/>
  <c r="AJ21"/>
  <c r="AD21"/>
  <c r="AP21"/>
  <c r="AI27"/>
  <c r="AC27"/>
  <c r="AL6"/>
  <c r="AN2"/>
  <c r="AL11"/>
  <c r="P6" i="8"/>
  <c r="AJ12" i="4"/>
  <c r="AP12"/>
  <c r="AD12"/>
  <c r="X26"/>
  <c r="AD26"/>
  <c r="AJ26"/>
  <c r="G10" i="8"/>
  <c r="AE11"/>
  <c r="Z11"/>
  <c r="U11"/>
  <c r="O11"/>
  <c r="M12"/>
  <c r="AC12"/>
  <c r="P12"/>
  <c r="W13"/>
  <c r="O13"/>
  <c r="AQ28" i="10"/>
  <c r="O26"/>
  <c r="AI26"/>
  <c r="AG28"/>
  <c r="AM29"/>
  <c r="R27"/>
  <c r="AT27"/>
  <c r="AD4" i="4"/>
  <c r="AJ4"/>
  <c r="AA18"/>
  <c r="W23" i="8"/>
  <c r="AB23"/>
  <c r="AG23"/>
  <c r="R13" i="4"/>
  <c r="AG14"/>
  <c r="R14"/>
  <c r="AA14"/>
  <c r="Q14"/>
  <c r="F26"/>
  <c r="AG26"/>
  <c r="U26"/>
  <c r="AF27"/>
  <c r="AL27"/>
  <c r="Z27"/>
  <c r="T27"/>
  <c r="G3" i="8"/>
  <c r="U4"/>
  <c r="O4"/>
  <c r="AE4"/>
  <c r="S5"/>
  <c r="X4"/>
  <c r="AH4"/>
  <c r="AB11"/>
  <c r="P11"/>
  <c r="W11"/>
  <c r="I19" i="4"/>
  <c r="AN19"/>
  <c r="AM20"/>
  <c r="AG20"/>
  <c r="AE28"/>
  <c r="AK28"/>
  <c r="Q13"/>
  <c r="X28"/>
  <c r="AJ27"/>
  <c r="U27"/>
  <c r="AP27"/>
  <c r="AH31"/>
  <c r="U31"/>
  <c r="AB31"/>
  <c r="T31"/>
  <c r="AN31"/>
  <c r="J4" i="8"/>
  <c r="AG4"/>
  <c r="AF5"/>
  <c r="AH11"/>
  <c r="X11"/>
  <c r="AF19"/>
  <c r="AA19"/>
  <c r="J18"/>
  <c r="AC17"/>
  <c r="X17"/>
  <c r="M25"/>
  <c r="W26"/>
  <c r="O26"/>
  <c r="AG26"/>
  <c r="L19" i="4"/>
  <c r="AA21"/>
  <c r="Q21"/>
  <c r="AG28"/>
  <c r="AA28"/>
  <c r="T28"/>
  <c r="Y28"/>
  <c r="AG24" i="8"/>
  <c r="W24"/>
  <c r="O24"/>
  <c r="T24"/>
  <c r="M24"/>
  <c r="AB18"/>
  <c r="P18"/>
  <c r="AG18"/>
  <c r="W18"/>
  <c r="O18"/>
  <c r="AI28" i="4"/>
  <c r="AO28"/>
  <c r="AC28"/>
  <c r="AA26"/>
  <c r="T26"/>
  <c r="AO4"/>
  <c r="AC4"/>
  <c r="Q4"/>
  <c r="AI4"/>
  <c r="R4"/>
  <c r="AH24" i="8"/>
  <c r="AC24"/>
  <c r="P24"/>
  <c r="X24"/>
  <c r="U28" i="4"/>
  <c r="AH19"/>
  <c r="AB19"/>
  <c r="X12" i="8"/>
  <c r="O12"/>
  <c r="T12"/>
  <c r="AF10"/>
  <c r="AA10"/>
  <c r="P10"/>
  <c r="V10"/>
  <c r="AC2" i="4"/>
  <c r="AO2"/>
  <c r="AI2"/>
  <c r="X10" i="8"/>
  <c r="AH10"/>
  <c r="AC10"/>
  <c r="R11" i="4"/>
  <c r="AG10"/>
  <c r="AA10"/>
  <c r="Q10"/>
  <c r="AM10"/>
  <c r="AJ2"/>
  <c r="AD2"/>
  <c r="AP2"/>
  <c r="AC25" i="8"/>
  <c r="P25"/>
  <c r="X25"/>
  <c r="O25"/>
  <c r="AH25"/>
  <c r="AF3"/>
  <c r="V3"/>
  <c r="AA3"/>
  <c r="V23"/>
  <c r="O23"/>
  <c r="AA23"/>
  <c r="P23"/>
  <c r="AF23"/>
  <c r="AJ18" i="4"/>
  <c r="R18"/>
  <c r="AD18"/>
  <c r="AP18"/>
  <c r="AI19"/>
  <c r="AO19"/>
  <c r="AC19"/>
  <c r="AB4" i="8"/>
  <c r="P4"/>
  <c r="W4"/>
  <c r="O10"/>
  <c r="Q19" i="4"/>
  <c r="R19"/>
  <c r="L25" i="10"/>
  <c r="AM25"/>
  <c r="AH25"/>
  <c r="AR25"/>
  <c r="AF27"/>
  <c r="AP27"/>
  <c r="AS26"/>
  <c r="AN26"/>
  <c r="AB26"/>
  <c r="AJ27"/>
  <c r="Z27"/>
  <c r="AB27"/>
  <c r="AO27"/>
  <c r="V27"/>
  <c r="AH29"/>
  <c r="T27"/>
  <c r="AK26"/>
  <c r="T26"/>
  <c r="AF26"/>
  <c r="I25"/>
  <c r="AB25"/>
  <c r="AB28"/>
  <c r="AI29"/>
  <c r="AS29"/>
  <c r="AN29"/>
  <c r="V29"/>
  <c r="AB29"/>
  <c r="Y26" i="4"/>
  <c r="Y29"/>
  <c r="Y30"/>
  <c r="T13" i="8"/>
  <c r="U29" i="4"/>
  <c r="T23" i="8"/>
  <c r="T25"/>
  <c r="T26"/>
  <c r="Y31" i="4"/>
  <c r="T11" i="8"/>
  <c r="T10"/>
  <c r="Y27" i="4"/>
  <c r="Q6"/>
  <c r="X19" i="8"/>
  <c r="O19"/>
  <c r="T18"/>
  <c r="AC19"/>
  <c r="P19"/>
  <c r="AT28" i="10"/>
  <c r="AJ28"/>
  <c r="T28"/>
  <c r="P5" i="8"/>
  <c r="AB3"/>
  <c r="W3"/>
  <c r="O3"/>
  <c r="S17"/>
  <c r="P26"/>
  <c r="AC12" i="4"/>
  <c r="Q12"/>
  <c r="V12"/>
  <c r="AI12"/>
  <c r="R12"/>
  <c r="U12"/>
  <c r="AC3" i="8"/>
  <c r="AH3"/>
  <c r="X3"/>
  <c r="S10"/>
  <c r="AH12"/>
  <c r="AM26" i="4"/>
  <c r="AB18"/>
  <c r="Q18"/>
  <c r="AI25" i="10"/>
  <c r="V28"/>
  <c r="AO12" i="4"/>
  <c r="S24" i="8"/>
  <c r="AJ10" i="4"/>
  <c r="R10"/>
  <c r="O5"/>
  <c r="AF21"/>
  <c r="R21"/>
  <c r="F2"/>
  <c r="V26" i="10"/>
  <c r="T29"/>
  <c r="AG25"/>
  <c r="T25"/>
  <c r="AQ25"/>
  <c r="AL25"/>
  <c r="V25"/>
  <c r="AD26"/>
  <c r="V20" i="4"/>
  <c r="V18"/>
  <c r="V21"/>
  <c r="V22"/>
  <c r="V19"/>
  <c r="T3" i="8"/>
  <c r="T6"/>
  <c r="T4"/>
  <c r="T5"/>
  <c r="AJ5" i="4"/>
  <c r="R5"/>
  <c r="AD5"/>
  <c r="Q5"/>
  <c r="V5"/>
  <c r="AP5"/>
  <c r="V10"/>
  <c r="T20" i="8"/>
  <c r="V11" i="4"/>
  <c r="AM2"/>
  <c r="AG2"/>
  <c r="R2"/>
  <c r="AA2"/>
  <c r="Q2"/>
  <c r="V6"/>
  <c r="P3" i="8"/>
  <c r="V14" i="4"/>
  <c r="V13"/>
  <c r="AD27" i="10"/>
  <c r="AD29"/>
  <c r="AD28"/>
  <c r="AD25"/>
  <c r="V2" i="4"/>
  <c r="V3"/>
  <c r="V4"/>
</calcChain>
</file>

<file path=xl/sharedStrings.xml><?xml version="1.0" encoding="utf-8"?>
<sst xmlns="http://schemas.openxmlformats.org/spreadsheetml/2006/main" count="1667" uniqueCount="714">
  <si>
    <t>A</t>
    <phoneticPr fontId="2"/>
  </si>
  <si>
    <t>B</t>
    <phoneticPr fontId="2"/>
  </si>
  <si>
    <t>C</t>
    <phoneticPr fontId="2"/>
  </si>
  <si>
    <t>D</t>
    <phoneticPr fontId="2"/>
  </si>
  <si>
    <t>長尾</t>
    <rPh sb="0" eb="2">
      <t>ナガオ</t>
    </rPh>
    <phoneticPr fontId="2"/>
  </si>
  <si>
    <t>四條畷</t>
    <rPh sb="0" eb="3">
      <t>シジョウナワテ</t>
    </rPh>
    <phoneticPr fontId="2"/>
  </si>
  <si>
    <t>野崎</t>
    <rPh sb="0" eb="2">
      <t>ノザキ</t>
    </rPh>
    <phoneticPr fontId="2"/>
  </si>
  <si>
    <t>寝屋川</t>
    <rPh sb="0" eb="3">
      <t>ネヤガワ</t>
    </rPh>
    <phoneticPr fontId="2"/>
  </si>
  <si>
    <t>守口東</t>
    <rPh sb="0" eb="2">
      <t>モリグチ</t>
    </rPh>
    <rPh sb="2" eb="3">
      <t>ヒガシ</t>
    </rPh>
    <phoneticPr fontId="2"/>
  </si>
  <si>
    <t>大手前</t>
    <rPh sb="0" eb="3">
      <t>オオテマエ</t>
    </rPh>
    <phoneticPr fontId="2"/>
  </si>
  <si>
    <t>北かわち皐が丘</t>
    <rPh sb="0" eb="1">
      <t>キタ</t>
    </rPh>
    <rPh sb="4" eb="5">
      <t>サツキ</t>
    </rPh>
    <rPh sb="6" eb="7">
      <t>オカ</t>
    </rPh>
    <phoneticPr fontId="2"/>
  </si>
  <si>
    <t>旭</t>
    <rPh sb="0" eb="1">
      <t>アサヒ</t>
    </rPh>
    <phoneticPr fontId="2"/>
  </si>
  <si>
    <t>枚方津田</t>
    <rPh sb="0" eb="2">
      <t>ヒラカタ</t>
    </rPh>
    <rPh sb="2" eb="4">
      <t>ツダ</t>
    </rPh>
    <phoneticPr fontId="2"/>
  </si>
  <si>
    <t>牧野</t>
    <rPh sb="0" eb="2">
      <t>マキノ</t>
    </rPh>
    <phoneticPr fontId="2"/>
  </si>
  <si>
    <t>交野</t>
    <rPh sb="0" eb="2">
      <t>カタノ</t>
    </rPh>
    <phoneticPr fontId="2"/>
  </si>
  <si>
    <t>大正</t>
    <rPh sb="0" eb="2">
      <t>タイショウ</t>
    </rPh>
    <phoneticPr fontId="2"/>
  </si>
  <si>
    <t>門真西</t>
    <rPh sb="0" eb="2">
      <t>カドマ</t>
    </rPh>
    <rPh sb="2" eb="3">
      <t>ニシ</t>
    </rPh>
    <phoneticPr fontId="2"/>
  </si>
  <si>
    <t>市岡</t>
    <rPh sb="0" eb="2">
      <t>イチオカ</t>
    </rPh>
    <phoneticPr fontId="2"/>
  </si>
  <si>
    <t>港</t>
    <rPh sb="0" eb="1">
      <t>ミナト</t>
    </rPh>
    <phoneticPr fontId="2"/>
  </si>
  <si>
    <t>枚方なぎさ</t>
    <rPh sb="0" eb="2">
      <t>ヒラカタ</t>
    </rPh>
    <phoneticPr fontId="2"/>
  </si>
  <si>
    <t>茨田</t>
    <rPh sb="0" eb="2">
      <t>イダ</t>
    </rPh>
    <phoneticPr fontId="2"/>
  </si>
  <si>
    <t>枚方</t>
    <rPh sb="0" eb="2">
      <t>ヒラカタ</t>
    </rPh>
    <phoneticPr fontId="2"/>
  </si>
  <si>
    <t>－</t>
    <phoneticPr fontId="2"/>
  </si>
  <si>
    <t>会場</t>
    <rPh sb="0" eb="2">
      <t>カイジョウ</t>
    </rPh>
    <phoneticPr fontId="2"/>
  </si>
  <si>
    <t>高校</t>
    <rPh sb="0" eb="2">
      <t>コウコウ</t>
    </rPh>
    <phoneticPr fontId="2"/>
  </si>
  <si>
    <t>Ａコート</t>
    <phoneticPr fontId="2"/>
  </si>
  <si>
    <t>ＴＯ</t>
    <phoneticPr fontId="2"/>
  </si>
  <si>
    <t>Ｂコート</t>
    <phoneticPr fontId="2"/>
  </si>
  <si>
    <t>勝</t>
    <rPh sb="0" eb="1">
      <t>カ</t>
    </rPh>
    <phoneticPr fontId="2"/>
  </si>
  <si>
    <t>負</t>
    <rPh sb="0" eb="1">
      <t>マ</t>
    </rPh>
    <phoneticPr fontId="2"/>
  </si>
  <si>
    <t>順</t>
    <rPh sb="0" eb="1">
      <t>ジュン</t>
    </rPh>
    <phoneticPr fontId="2"/>
  </si>
  <si>
    <t>予選最終順位</t>
    <rPh sb="0" eb="2">
      <t>ヨセン</t>
    </rPh>
    <rPh sb="2" eb="4">
      <t>サイシュウ</t>
    </rPh>
    <rPh sb="4" eb="6">
      <t>ジュンイ</t>
    </rPh>
    <phoneticPr fontId="2"/>
  </si>
  <si>
    <t>Ｂブロック</t>
    <phoneticPr fontId="2"/>
  </si>
  <si>
    <t>Ｃブロック</t>
    <phoneticPr fontId="2"/>
  </si>
  <si>
    <t>Ａコート</t>
    <phoneticPr fontId="2"/>
  </si>
  <si>
    <t>ＴＯ</t>
    <phoneticPr fontId="2"/>
  </si>
  <si>
    <t>Ｂコート</t>
    <phoneticPr fontId="2"/>
  </si>
  <si>
    <t>1位</t>
    <rPh sb="1" eb="2">
      <t>イ</t>
    </rPh>
    <phoneticPr fontId="2"/>
  </si>
  <si>
    <t>2位</t>
    <rPh sb="1" eb="2">
      <t>イ</t>
    </rPh>
    <phoneticPr fontId="2"/>
  </si>
  <si>
    <t>3位</t>
    <rPh sb="1" eb="2">
      <t>イ</t>
    </rPh>
    <phoneticPr fontId="2"/>
  </si>
  <si>
    <t>4位</t>
    <rPh sb="1" eb="2">
      <t>イ</t>
    </rPh>
    <phoneticPr fontId="2"/>
  </si>
  <si>
    <t>各位順位</t>
    <rPh sb="0" eb="2">
      <t>カクイ</t>
    </rPh>
    <rPh sb="2" eb="4">
      <t>ジュンイ</t>
    </rPh>
    <phoneticPr fontId="2"/>
  </si>
  <si>
    <t>1位リーグ</t>
    <rPh sb="1" eb="2">
      <t>イ</t>
    </rPh>
    <phoneticPr fontId="2"/>
  </si>
  <si>
    <t>2位リーグ</t>
    <rPh sb="1" eb="2">
      <t>イ</t>
    </rPh>
    <phoneticPr fontId="2"/>
  </si>
  <si>
    <t>3位リーグ</t>
    <rPh sb="1" eb="2">
      <t>イ</t>
    </rPh>
    <phoneticPr fontId="2"/>
  </si>
  <si>
    <t>4位リーグ</t>
    <rPh sb="1" eb="2">
      <t>イ</t>
    </rPh>
    <phoneticPr fontId="2"/>
  </si>
  <si>
    <t>7位決定</t>
    <rPh sb="1" eb="2">
      <t>イ</t>
    </rPh>
    <rPh sb="2" eb="4">
      <t>ケッテイ</t>
    </rPh>
    <phoneticPr fontId="2"/>
  </si>
  <si>
    <t>5位決定</t>
    <rPh sb="1" eb="2">
      <t>イ</t>
    </rPh>
    <rPh sb="2" eb="4">
      <t>ケッテイ</t>
    </rPh>
    <phoneticPr fontId="2"/>
  </si>
  <si>
    <t>3位決定</t>
    <rPh sb="1" eb="2">
      <t>イ</t>
    </rPh>
    <rPh sb="2" eb="4">
      <t>ケッテイ</t>
    </rPh>
    <phoneticPr fontId="2"/>
  </si>
  <si>
    <t>決勝</t>
    <rPh sb="0" eb="2">
      <t>ケッショウ</t>
    </rPh>
    <phoneticPr fontId="2"/>
  </si>
  <si>
    <t>－</t>
    <phoneticPr fontId="2"/>
  </si>
  <si>
    <t>Ａコート</t>
    <phoneticPr fontId="2"/>
  </si>
  <si>
    <t>ＴＯ</t>
    <phoneticPr fontId="2"/>
  </si>
  <si>
    <t>Ｂコート</t>
    <phoneticPr fontId="2"/>
  </si>
  <si>
    <t>A①</t>
    <phoneticPr fontId="2"/>
  </si>
  <si>
    <t>B①</t>
    <phoneticPr fontId="2"/>
  </si>
  <si>
    <t>最終日</t>
    <rPh sb="0" eb="3">
      <t>サイシュウビ</t>
    </rPh>
    <phoneticPr fontId="2"/>
  </si>
  <si>
    <t>３決</t>
    <rPh sb="1" eb="2">
      <t>ケツ</t>
    </rPh>
    <phoneticPr fontId="2"/>
  </si>
  <si>
    <t>５決</t>
    <rPh sb="1" eb="2">
      <t>ケツ</t>
    </rPh>
    <phoneticPr fontId="2"/>
  </si>
  <si>
    <t>７決</t>
    <rPh sb="1" eb="2">
      <t>ケツ</t>
    </rPh>
    <phoneticPr fontId="2"/>
  </si>
  <si>
    <t>フリースロー大会</t>
    <rPh sb="6" eb="8">
      <t>タイカイ</t>
    </rPh>
    <phoneticPr fontId="2"/>
  </si>
  <si>
    <t>閉　　会　　式</t>
    <rPh sb="0" eb="1">
      <t>ヘイ</t>
    </rPh>
    <rPh sb="3" eb="4">
      <t>カイ</t>
    </rPh>
    <rPh sb="6" eb="7">
      <t>シキ</t>
    </rPh>
    <phoneticPr fontId="2"/>
  </si>
  <si>
    <t>上の結果を下の順位に記入してください　↓</t>
    <rPh sb="0" eb="1">
      <t>ウエ</t>
    </rPh>
    <rPh sb="2" eb="4">
      <t>ケッカ</t>
    </rPh>
    <rPh sb="5" eb="6">
      <t>シタ</t>
    </rPh>
    <rPh sb="7" eb="9">
      <t>ジュンイ</t>
    </rPh>
    <rPh sb="10" eb="12">
      <t>キニュウ</t>
    </rPh>
    <phoneticPr fontId="2"/>
  </si>
  <si>
    <t>初日</t>
    <rPh sb="0" eb="2">
      <t>ショニチ</t>
    </rPh>
    <phoneticPr fontId="2"/>
  </si>
  <si>
    <t>2日目</t>
    <rPh sb="1" eb="2">
      <t>ニチ</t>
    </rPh>
    <rPh sb="2" eb="3">
      <t>メ</t>
    </rPh>
    <phoneticPr fontId="2"/>
  </si>
  <si>
    <t>１Ｐ、４Ｐ扱い　⇒　コートチェンジ、残り2分止め</t>
    <rPh sb="5" eb="6">
      <t>アツカ</t>
    </rPh>
    <rPh sb="18" eb="19">
      <t>ノコ</t>
    </rPh>
    <rPh sb="21" eb="22">
      <t>フン</t>
    </rPh>
    <rPh sb="22" eb="23">
      <t>ト</t>
    </rPh>
    <phoneticPr fontId="2"/>
  </si>
  <si>
    <t>タイムアウトは、２回のみ。</t>
    <rPh sb="9" eb="10">
      <t>カイ</t>
    </rPh>
    <phoneticPr fontId="2"/>
  </si>
  <si>
    <t>タイムアウトは正式</t>
    <rPh sb="7" eb="9">
      <t>セイシキ</t>
    </rPh>
    <phoneticPr fontId="2"/>
  </si>
  <si>
    <t>（会場により、早く進行、休憩を長くとるなど）</t>
    <rPh sb="1" eb="3">
      <t>カイジョウ</t>
    </rPh>
    <rPh sb="7" eb="8">
      <t>ハヤ</t>
    </rPh>
    <rPh sb="9" eb="11">
      <t>シンコウ</t>
    </rPh>
    <rPh sb="12" eb="14">
      <t>キュウケイ</t>
    </rPh>
    <rPh sb="15" eb="16">
      <t>ナガ</t>
    </rPh>
    <phoneticPr fontId="2"/>
  </si>
  <si>
    <t>※　この対戦表をもとに審判係の先生は割当をお願いします。</t>
    <rPh sb="4" eb="6">
      <t>タイセン</t>
    </rPh>
    <rPh sb="6" eb="7">
      <t>ヒョウ</t>
    </rPh>
    <rPh sb="11" eb="13">
      <t>シンパン</t>
    </rPh>
    <rPh sb="13" eb="14">
      <t>カカリ</t>
    </rPh>
    <rPh sb="15" eb="17">
      <t>センセイ</t>
    </rPh>
    <rPh sb="18" eb="20">
      <t>ワリアテ</t>
    </rPh>
    <rPh sb="22" eb="23">
      <t>ネガ</t>
    </rPh>
    <phoneticPr fontId="2"/>
  </si>
  <si>
    <t>高校名</t>
    <rPh sb="0" eb="3">
      <t>コウコウメイ</t>
    </rPh>
    <phoneticPr fontId="2"/>
  </si>
  <si>
    <t>代表顧問</t>
    <rPh sb="0" eb="2">
      <t>ダイヒョウ</t>
    </rPh>
    <rPh sb="2" eb="4">
      <t>コモン</t>
    </rPh>
    <phoneticPr fontId="2"/>
  </si>
  <si>
    <t>参加</t>
    <rPh sb="0" eb="2">
      <t>サンカ</t>
    </rPh>
    <phoneticPr fontId="2"/>
  </si>
  <si>
    <t>人数</t>
    <rPh sb="0" eb="2">
      <t>ニンズウ</t>
    </rPh>
    <phoneticPr fontId="2"/>
  </si>
  <si>
    <t>審判</t>
    <rPh sb="0" eb="2">
      <t>シンパン</t>
    </rPh>
    <phoneticPr fontId="2"/>
  </si>
  <si>
    <t>昨年順</t>
    <rPh sb="0" eb="2">
      <t>サクネン</t>
    </rPh>
    <rPh sb="2" eb="3">
      <t>ジュン</t>
    </rPh>
    <phoneticPr fontId="2"/>
  </si>
  <si>
    <t>米崎　哲央</t>
    <rPh sb="0" eb="1">
      <t>ヨネ</t>
    </rPh>
    <rPh sb="1" eb="2">
      <t>ザキ</t>
    </rPh>
    <rPh sb="3" eb="5">
      <t>テツオ</t>
    </rPh>
    <phoneticPr fontId="2"/>
  </si>
  <si>
    <t>梅市　弘二</t>
    <rPh sb="0" eb="1">
      <t>ウメ</t>
    </rPh>
    <rPh sb="1" eb="2">
      <t>イチ</t>
    </rPh>
    <rPh sb="3" eb="5">
      <t>コウジ</t>
    </rPh>
    <phoneticPr fontId="2"/>
  </si>
  <si>
    <t>松下　真二</t>
    <rPh sb="0" eb="2">
      <t>マツシタ</t>
    </rPh>
    <rPh sb="3" eb="5">
      <t>シンジ</t>
    </rPh>
    <phoneticPr fontId="2"/>
  </si>
  <si>
    <t>泉尾</t>
    <rPh sb="0" eb="2">
      <t>イズオ</t>
    </rPh>
    <phoneticPr fontId="2"/>
  </si>
  <si>
    <t>大西　　衛</t>
    <rPh sb="0" eb="2">
      <t>オオニシ</t>
    </rPh>
    <rPh sb="4" eb="5">
      <t>エ</t>
    </rPh>
    <phoneticPr fontId="2"/>
  </si>
  <si>
    <t>浦田　　宏</t>
    <rPh sb="0" eb="2">
      <t>ウラタ</t>
    </rPh>
    <rPh sb="4" eb="5">
      <t>ヒロシ</t>
    </rPh>
    <phoneticPr fontId="2"/>
  </si>
  <si>
    <t>役割分担</t>
    <rPh sb="0" eb="2">
      <t>ヤクワリ</t>
    </rPh>
    <rPh sb="2" eb="4">
      <t>ブンタン</t>
    </rPh>
    <phoneticPr fontId="2"/>
  </si>
  <si>
    <t>総務</t>
    <rPh sb="0" eb="2">
      <t>ソウム</t>
    </rPh>
    <phoneticPr fontId="2"/>
  </si>
  <si>
    <t>競技</t>
    <rPh sb="0" eb="2">
      <t>キョウギ</t>
    </rPh>
    <phoneticPr fontId="2"/>
  </si>
  <si>
    <t>緑風冠</t>
    <rPh sb="0" eb="1">
      <t>ミドリ</t>
    </rPh>
    <rPh sb="1" eb="2">
      <t>カゼ</t>
    </rPh>
    <rPh sb="2" eb="3">
      <t>カンムリ</t>
    </rPh>
    <phoneticPr fontId="2"/>
  </si>
  <si>
    <t>吉川　夏子</t>
    <rPh sb="0" eb="2">
      <t>ヨシカワ</t>
    </rPh>
    <rPh sb="3" eb="5">
      <t>ナツコ</t>
    </rPh>
    <phoneticPr fontId="2"/>
  </si>
  <si>
    <t>記録</t>
    <rPh sb="0" eb="2">
      <t>キロク</t>
    </rPh>
    <phoneticPr fontId="2"/>
  </si>
  <si>
    <t>浦山　　聖</t>
    <rPh sb="0" eb="2">
      <t>ウラヤマ</t>
    </rPh>
    <rPh sb="4" eb="5">
      <t>セイ</t>
    </rPh>
    <phoneticPr fontId="2"/>
  </si>
  <si>
    <t>閉会式</t>
    <rPh sb="0" eb="3">
      <t>ヘイカイシキ</t>
    </rPh>
    <phoneticPr fontId="2"/>
  </si>
  <si>
    <t>寺嶋　　信</t>
    <rPh sb="0" eb="2">
      <t>テラシマ</t>
    </rPh>
    <rPh sb="4" eb="5">
      <t>シン</t>
    </rPh>
    <phoneticPr fontId="2"/>
  </si>
  <si>
    <t>那須　基子</t>
    <rPh sb="0" eb="2">
      <t>ナス</t>
    </rPh>
    <rPh sb="3" eb="5">
      <t>モトコ</t>
    </rPh>
    <phoneticPr fontId="2"/>
  </si>
  <si>
    <t>西寝屋川</t>
    <rPh sb="0" eb="1">
      <t>ニシ</t>
    </rPh>
    <rPh sb="1" eb="4">
      <t>ネヤガワ</t>
    </rPh>
    <phoneticPr fontId="2"/>
  </si>
  <si>
    <t>A1</t>
    <phoneticPr fontId="2"/>
  </si>
  <si>
    <t>A2</t>
    <phoneticPr fontId="2"/>
  </si>
  <si>
    <t>A3</t>
    <phoneticPr fontId="2"/>
  </si>
  <si>
    <t>A4</t>
    <phoneticPr fontId="2"/>
  </si>
  <si>
    <t>A5</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</si>
  <si>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</si>
  <si>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</si>
  <si>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</si>
  <si>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</si>
  <si>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</si>
  <si>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</si>
  <si>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</si>
  <si>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</si>
  <si>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</si>
  <si>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</si>
  <si>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D1</t>
    <phoneticPr fontId="2"/>
  </si>
  <si>
    <t>D2</t>
    <phoneticPr fontId="2"/>
  </si>
  <si>
    <t>D3</t>
    <phoneticPr fontId="2"/>
  </si>
  <si>
    <t>D4</t>
    <phoneticPr fontId="2"/>
  </si>
  <si>
    <t>D5</t>
    <phoneticPr fontId="2"/>
  </si>
  <si>
    <t>最終順位</t>
    <rPh sb="0" eb="2">
      <t>サイシュウ</t>
    </rPh>
    <rPh sb="2" eb="4">
      <t>ジュンイ</t>
    </rPh>
    <phoneticPr fontId="2"/>
  </si>
  <si>
    <t>5位</t>
    <rPh sb="1" eb="2">
      <t>イ</t>
    </rPh>
    <phoneticPr fontId="2"/>
  </si>
  <si>
    <t>6位</t>
    <rPh sb="1" eb="2">
      <t>イ</t>
    </rPh>
    <phoneticPr fontId="2"/>
  </si>
  <si>
    <t>7位</t>
    <rPh sb="1" eb="2">
      <t>イ</t>
    </rPh>
    <phoneticPr fontId="2"/>
  </si>
  <si>
    <t>8位</t>
    <rPh sb="1" eb="2">
      <t>イ</t>
    </rPh>
    <phoneticPr fontId="2"/>
  </si>
  <si>
    <t>9位</t>
    <rPh sb="1" eb="2">
      <t>イ</t>
    </rPh>
    <phoneticPr fontId="2"/>
  </si>
  <si>
    <t>10位</t>
    <rPh sb="2" eb="3">
      <t>イ</t>
    </rPh>
    <phoneticPr fontId="2"/>
  </si>
  <si>
    <t>11位</t>
    <rPh sb="2" eb="3">
      <t>イ</t>
    </rPh>
    <phoneticPr fontId="2"/>
  </si>
  <si>
    <t>12位</t>
    <rPh sb="2" eb="3">
      <t>イ</t>
    </rPh>
    <phoneticPr fontId="2"/>
  </si>
  <si>
    <t>13位</t>
    <rPh sb="2" eb="3">
      <t>イ</t>
    </rPh>
    <phoneticPr fontId="2"/>
  </si>
  <si>
    <t>14位</t>
    <rPh sb="2" eb="3">
      <t>イ</t>
    </rPh>
    <phoneticPr fontId="2"/>
  </si>
  <si>
    <t>15位</t>
    <rPh sb="2" eb="3">
      <t>イ</t>
    </rPh>
    <phoneticPr fontId="2"/>
  </si>
  <si>
    <t>16位</t>
    <rPh sb="2" eb="3">
      <t>イ</t>
    </rPh>
    <phoneticPr fontId="2"/>
  </si>
  <si>
    <t>17位</t>
    <rPh sb="2" eb="3">
      <t>イ</t>
    </rPh>
    <phoneticPr fontId="2"/>
  </si>
  <si>
    <t>18位</t>
    <rPh sb="2" eb="3">
      <t>イ</t>
    </rPh>
    <phoneticPr fontId="2"/>
  </si>
  <si>
    <t>19位</t>
    <rPh sb="2" eb="3">
      <t>イ</t>
    </rPh>
    <phoneticPr fontId="2"/>
  </si>
  <si>
    <t>20位</t>
    <rPh sb="2" eb="3">
      <t>イ</t>
    </rPh>
    <phoneticPr fontId="2"/>
  </si>
  <si>
    <t>上</t>
    <rPh sb="0" eb="1">
      <t>ウエ</t>
    </rPh>
    <phoneticPr fontId="2"/>
  </si>
  <si>
    <t>中</t>
    <rPh sb="0" eb="1">
      <t>ナカ</t>
    </rPh>
    <phoneticPr fontId="2"/>
  </si>
  <si>
    <t>　</t>
    <phoneticPr fontId="2"/>
  </si>
  <si>
    <t>Ａ</t>
    <phoneticPr fontId="2"/>
  </si>
  <si>
    <t>Ｂ</t>
    <phoneticPr fontId="2"/>
  </si>
  <si>
    <t>Ｃ</t>
    <phoneticPr fontId="2"/>
  </si>
  <si>
    <t>Ｄ</t>
    <phoneticPr fontId="2"/>
  </si>
  <si>
    <t>不参加</t>
    <phoneticPr fontId="2"/>
  </si>
  <si>
    <t>大田　和也</t>
    <rPh sb="0" eb="2">
      <t>オオタ</t>
    </rPh>
    <rPh sb="3" eb="5">
      <t>カズヤ</t>
    </rPh>
    <phoneticPr fontId="2"/>
  </si>
  <si>
    <t>フルゲーム（前半：流し、後半：正式）</t>
    <phoneticPr fontId="2"/>
  </si>
  <si>
    <t>●１～４位リーグ、10分－2分－10分</t>
    <rPh sb="4" eb="5">
      <t>イ</t>
    </rPh>
    <rPh sb="11" eb="12">
      <t>フン</t>
    </rPh>
    <rPh sb="14" eb="15">
      <t>フン</t>
    </rPh>
    <rPh sb="18" eb="19">
      <t>フン</t>
    </rPh>
    <phoneticPr fontId="2"/>
  </si>
  <si>
    <t>●５・６位リーグは試合なし</t>
    <phoneticPr fontId="2"/>
  </si>
  <si>
    <t>●１・２位（上位）、３・４位（中位）トーナメント</t>
    <phoneticPr fontId="2"/>
  </si>
  <si>
    <t>●５・６位リーグ</t>
    <phoneticPr fontId="2"/>
  </si>
  <si>
    <t>３日目、４日目の２日間で総当たり、ハーフゲーム</t>
    <phoneticPr fontId="2"/>
  </si>
  <si>
    <t>３・４日目</t>
    <rPh sb="3" eb="4">
      <t>ニチ</t>
    </rPh>
    <rPh sb="4" eb="5">
      <t>メ</t>
    </rPh>
    <phoneticPr fontId="2"/>
  </si>
  <si>
    <t>その場合は、対戦校どうしで相談して変更するなどしていただければ助かります。</t>
    <rPh sb="6" eb="8">
      <t>タイセン</t>
    </rPh>
    <rPh sb="8" eb="9">
      <t>コウ</t>
    </rPh>
    <rPh sb="13" eb="15">
      <t>ソウダン</t>
    </rPh>
    <rPh sb="17" eb="19">
      <t>ヘンコウ</t>
    </rPh>
    <rPh sb="31" eb="32">
      <t>タス</t>
    </rPh>
    <phoneticPr fontId="2"/>
  </si>
  <si>
    <t>※ファールに関して</t>
    <rPh sb="6" eb="7">
      <t>カン</t>
    </rPh>
    <phoneticPr fontId="2"/>
  </si>
  <si>
    <t>　３・４日目は、１・２位リーグを上位、３・４位リーグを中位とし、</t>
    <phoneticPr fontId="2"/>
  </si>
  <si>
    <t>　５・６位の下位リーグは３・４日目で、５チームでリーグ戦を行います。（ハーフゲーム）</t>
    <phoneticPr fontId="2"/>
  </si>
  <si>
    <t>②初日に各ブロックごとに順位を決め、２日目以降はこの順位で試合を行います。</t>
    <phoneticPr fontId="2"/>
  </si>
  <si>
    <t>　それぞれトーナメントで試合を行います。（フルゲーム）</t>
    <phoneticPr fontId="2"/>
  </si>
  <si>
    <t>９決</t>
    <phoneticPr fontId="2"/>
  </si>
  <si>
    <t>１１決</t>
    <phoneticPr fontId="2"/>
  </si>
  <si>
    <t>１３決</t>
    <phoneticPr fontId="2"/>
  </si>
  <si>
    <t>１５決</t>
    <phoneticPr fontId="2"/>
  </si>
  <si>
    <t>９位決定</t>
    <phoneticPr fontId="2"/>
  </si>
  <si>
    <t>１３位決定</t>
    <phoneticPr fontId="2"/>
  </si>
  <si>
    <t>最終日</t>
    <phoneticPr fontId="2"/>
  </si>
  <si>
    <t>21位</t>
    <rPh sb="2" eb="3">
      <t>イ</t>
    </rPh>
    <phoneticPr fontId="2"/>
  </si>
  <si>
    <t>昼食の時間が短くなっているチームもありますが、ご協力お願い致します。</t>
    <phoneticPr fontId="2"/>
  </si>
  <si>
    <t>現段階で組んでいるものと、試合順やTOが入れ替わる可能性もあります。</t>
    <phoneticPr fontId="2"/>
  </si>
  <si>
    <t>○注意事項</t>
    <rPh sb="1" eb="3">
      <t>チュウイ</t>
    </rPh>
    <rPh sb="3" eb="5">
      <t>ジコウ</t>
    </rPh>
    <phoneticPr fontId="2"/>
  </si>
  <si>
    <t>○お願い</t>
    <rPh sb="2" eb="3">
      <t>ネガ</t>
    </rPh>
    <phoneticPr fontId="2"/>
  </si>
  <si>
    <t>昼休憩</t>
    <phoneticPr fontId="2"/>
  </si>
  <si>
    <t>審判</t>
    <phoneticPr fontId="2"/>
  </si>
  <si>
    <t>11位決定</t>
    <phoneticPr fontId="2"/>
  </si>
  <si>
    <t>15位決定</t>
    <phoneticPr fontId="2"/>
  </si>
  <si>
    <t>Dブロック</t>
    <phoneticPr fontId="2"/>
  </si>
  <si>
    <t>D6</t>
    <phoneticPr fontId="2"/>
  </si>
  <si>
    <t>-</t>
    <phoneticPr fontId="2"/>
  </si>
  <si>
    <r>
      <t>Dブロック</t>
    </r>
    <r>
      <rPr>
        <sz val="14"/>
        <rFont val="HG丸ｺﾞｼｯｸM-PRO"/>
        <family val="3"/>
        <charset val="128"/>
      </rPr>
      <t>（8分－2分－8分）</t>
    </r>
    <rPh sb="7" eb="8">
      <t>フン</t>
    </rPh>
    <rPh sb="10" eb="11">
      <t>フン</t>
    </rPh>
    <rPh sb="13" eb="14">
      <t>フン</t>
    </rPh>
    <phoneticPr fontId="2"/>
  </si>
  <si>
    <t>佐藤麻里亜</t>
    <phoneticPr fontId="2"/>
  </si>
  <si>
    <t>安部さやか</t>
    <phoneticPr fontId="2"/>
  </si>
  <si>
    <t>田中　理絵</t>
    <phoneticPr fontId="2"/>
  </si>
  <si>
    <t>権藤　浩史</t>
    <phoneticPr fontId="2"/>
  </si>
  <si>
    <t>橘　つぐみ</t>
    <phoneticPr fontId="2"/>
  </si>
  <si>
    <t>備考</t>
    <rPh sb="0" eb="2">
      <t>ビコウ</t>
    </rPh>
    <phoneticPr fontId="2"/>
  </si>
  <si>
    <t>乾　　美穂</t>
    <rPh sb="0" eb="1">
      <t>イヌイ</t>
    </rPh>
    <rPh sb="3" eb="5">
      <t>ミホ</t>
    </rPh>
    <phoneticPr fontId="2"/>
  </si>
  <si>
    <t>下位リーグは２日目（１１月３日）は休みです。</t>
    <phoneticPr fontId="2"/>
  </si>
  <si>
    <t>　２日目は順位ごとにリーグ戦を行います。５・６位チームは試合はありません。</t>
    <phoneticPr fontId="2"/>
  </si>
  <si>
    <t>芦間</t>
    <rPh sb="0" eb="1">
      <t>アシ</t>
    </rPh>
    <rPh sb="1" eb="2">
      <t>マ</t>
    </rPh>
    <phoneticPr fontId="2"/>
  </si>
  <si>
    <t>c3</t>
    <phoneticPr fontId="2"/>
  </si>
  <si>
    <r>
      <t>Aブロック</t>
    </r>
    <r>
      <rPr>
        <sz val="14"/>
        <rFont val="HG丸ｺﾞｼｯｸM-PRO"/>
        <family val="3"/>
        <charset val="128"/>
      </rPr>
      <t>（10分－2分－10分）</t>
    </r>
    <rPh sb="8" eb="9">
      <t>フン</t>
    </rPh>
    <rPh sb="11" eb="12">
      <t>フン</t>
    </rPh>
    <rPh sb="15" eb="16">
      <t>フン</t>
    </rPh>
    <phoneticPr fontId="2"/>
  </si>
  <si>
    <r>
      <t>組み合わせを考えるにあたって、考慮した点（</t>
    </r>
    <r>
      <rPr>
        <b/>
        <sz val="18"/>
        <color indexed="10"/>
        <rFont val="HG丸ｺﾞｼｯｸM-PRO"/>
        <family val="3"/>
        <charset val="128"/>
      </rPr>
      <t>赤字は昨年度と異なる点</t>
    </r>
    <r>
      <rPr>
        <sz val="18"/>
        <rFont val="HG丸ｺﾞｼｯｸM-PRO"/>
        <family val="3"/>
        <charset val="128"/>
      </rPr>
      <t>）</t>
    </r>
    <rPh sb="0" eb="1">
      <t>ク</t>
    </rPh>
    <rPh sb="2" eb="3">
      <t>ア</t>
    </rPh>
    <rPh sb="6" eb="7">
      <t>カンガ</t>
    </rPh>
    <rPh sb="15" eb="17">
      <t>コウリョ</t>
    </rPh>
    <rPh sb="19" eb="20">
      <t>テン</t>
    </rPh>
    <phoneticPr fontId="2"/>
  </si>
  <si>
    <t>　気が付いたことがあれば、当日臨機応変に対応して頂けると助かります。</t>
    <rPh sb="1" eb="2">
      <t>キ</t>
    </rPh>
    <rPh sb="3" eb="4">
      <t>ツ</t>
    </rPh>
    <rPh sb="13" eb="15">
      <t>トウジツ</t>
    </rPh>
    <rPh sb="15" eb="19">
      <t>リンキオウヘン</t>
    </rPh>
    <rPh sb="20" eb="22">
      <t>タイオウ</t>
    </rPh>
    <rPh sb="24" eb="25">
      <t>イタダ</t>
    </rPh>
    <rPh sb="28" eb="29">
      <t>タス</t>
    </rPh>
    <phoneticPr fontId="2"/>
  </si>
  <si>
    <t>　考えて試合を組み合わせましたが、配慮しきれていない点もあるかと思います。</t>
    <rPh sb="17" eb="19">
      <t>ハイリョ</t>
    </rPh>
    <rPh sb="26" eb="27">
      <t>テン</t>
    </rPh>
    <rPh sb="32" eb="33">
      <t>オモ</t>
    </rPh>
    <phoneticPr fontId="2"/>
  </si>
  <si>
    <t>３日目も初日の結果により、上位＋下位となるか、中位＋下位となるか変わりますが、</t>
    <rPh sb="1" eb="3">
      <t>カメ</t>
    </rPh>
    <rPh sb="4" eb="6">
      <t>ショニチ</t>
    </rPh>
    <rPh sb="7" eb="9">
      <t>ケッカ</t>
    </rPh>
    <phoneticPr fontId="2"/>
  </si>
  <si>
    <t>ＴＯの回数が３回になっているところがありますが、ご協力ください。</t>
    <rPh sb="3" eb="5">
      <t>カイスウ</t>
    </rPh>
    <rPh sb="7" eb="8">
      <t>カイ</t>
    </rPh>
    <rPh sb="25" eb="27">
      <t>キョウリョク</t>
    </rPh>
    <phoneticPr fontId="2"/>
  </si>
  <si>
    <t>チャンピオン</t>
    <phoneticPr fontId="2"/>
  </si>
  <si>
    <t>　（来年以降に反映したいと思いますので、不都合な点があれば、競技係までお知らせください。）</t>
    <rPh sb="2" eb="4">
      <t>ライネン</t>
    </rPh>
    <rPh sb="4" eb="6">
      <t>イコウ</t>
    </rPh>
    <rPh sb="7" eb="9">
      <t>ハンエイ</t>
    </rPh>
    <rPh sb="13" eb="14">
      <t>オモ</t>
    </rPh>
    <rPh sb="20" eb="23">
      <t>フツゴウ</t>
    </rPh>
    <rPh sb="24" eb="25">
      <t>テン</t>
    </rPh>
    <rPh sb="30" eb="32">
      <t>キョウギ</t>
    </rPh>
    <rPh sb="32" eb="33">
      <t>カカリ</t>
    </rPh>
    <rPh sb="36" eb="37">
      <t>シ</t>
    </rPh>
    <phoneticPr fontId="2"/>
  </si>
  <si>
    <t>＊ユニフォームの色・着替える回数、ＴＯの回数、昼休憩の時間、チーム状況、</t>
    <rPh sb="8" eb="9">
      <t>イロ</t>
    </rPh>
    <rPh sb="10" eb="12">
      <t>キガ</t>
    </rPh>
    <rPh sb="14" eb="16">
      <t>カイスウ</t>
    </rPh>
    <rPh sb="20" eb="22">
      <t>カイスウ</t>
    </rPh>
    <rPh sb="23" eb="24">
      <t>ヒル</t>
    </rPh>
    <rPh sb="24" eb="26">
      <t>キュウケイ</t>
    </rPh>
    <rPh sb="27" eb="29">
      <t>ジカン</t>
    </rPh>
    <rPh sb="33" eb="35">
      <t>ジョウキョウ</t>
    </rPh>
    <phoneticPr fontId="2"/>
  </si>
  <si>
    <t>　会場から遠い学校を第１試合に入れない、会場校をリーグ内の１試合目に入るようにする等、</t>
    <rPh sb="1" eb="3">
      <t>カイジョウ</t>
    </rPh>
    <rPh sb="5" eb="6">
      <t>トオ</t>
    </rPh>
    <rPh sb="7" eb="9">
      <t>ガッコウ</t>
    </rPh>
    <rPh sb="10" eb="11">
      <t>ダイ</t>
    </rPh>
    <rPh sb="12" eb="14">
      <t>シアイ</t>
    </rPh>
    <rPh sb="15" eb="16">
      <t>イ</t>
    </rPh>
    <rPh sb="20" eb="22">
      <t>カイジョウ</t>
    </rPh>
    <rPh sb="21" eb="22">
      <t>カイカイ</t>
    </rPh>
    <phoneticPr fontId="2"/>
  </si>
  <si>
    <t>◎浦田　権藤</t>
    <rPh sb="1" eb="3">
      <t>ウラタ</t>
    </rPh>
    <phoneticPr fontId="2"/>
  </si>
  <si>
    <t>谷村加奈美</t>
    <phoneticPr fontId="2"/>
  </si>
  <si>
    <t>　したがって、３日目までの結果を見て、チーム状況に応じて、組み替えるかもしれません。</t>
    <rPh sb="8" eb="9">
      <t>ヒ</t>
    </rPh>
    <rPh sb="9" eb="10">
      <t>メ</t>
    </rPh>
    <rPh sb="13" eb="15">
      <t>ケッカ</t>
    </rPh>
    <rPh sb="16" eb="17">
      <t>ミ</t>
    </rPh>
    <rPh sb="22" eb="24">
      <t>ジョウキョウ</t>
    </rPh>
    <rPh sb="25" eb="26">
      <t>オウ</t>
    </rPh>
    <rPh sb="29" eb="30">
      <t>ク</t>
    </rPh>
    <rPh sb="31" eb="32">
      <t>カ</t>
    </rPh>
    <phoneticPr fontId="2"/>
  </si>
  <si>
    <t>☆（　　）は、ＴＯチームの生徒で審判をお願いします。（有志の先生、歓迎！）</t>
    <rPh sb="13" eb="15">
      <t>セイト</t>
    </rPh>
    <rPh sb="16" eb="18">
      <t>シンパン</t>
    </rPh>
    <rPh sb="20" eb="21">
      <t>ネガ</t>
    </rPh>
    <rPh sb="27" eb="29">
      <t>ユウシ</t>
    </rPh>
    <rPh sb="30" eb="32">
      <t>センセイ</t>
    </rPh>
    <rPh sb="33" eb="35">
      <t>カンゲイ</t>
    </rPh>
    <phoneticPr fontId="2"/>
  </si>
  <si>
    <t>皐が丘</t>
    <rPh sb="0" eb="1">
      <t>サツキ</t>
    </rPh>
    <rPh sb="2" eb="3">
      <t>オカ</t>
    </rPh>
    <phoneticPr fontId="2"/>
  </si>
  <si>
    <t>香里丘</t>
    <rPh sb="0" eb="1">
      <t>カオ</t>
    </rPh>
    <rPh sb="1" eb="2">
      <t>サト</t>
    </rPh>
    <rPh sb="2" eb="3">
      <t>オカ</t>
    </rPh>
    <phoneticPr fontId="2"/>
  </si>
  <si>
    <t>４位リーグ</t>
    <rPh sb="1" eb="2">
      <t>イ</t>
    </rPh>
    <phoneticPr fontId="2"/>
  </si>
  <si>
    <t>１位リーグ</t>
    <rPh sb="1" eb="2">
      <t>イ</t>
    </rPh>
    <phoneticPr fontId="2"/>
  </si>
  <si>
    <t>緑風冠</t>
    <rPh sb="0" eb="1">
      <t>リョク</t>
    </rPh>
    <rPh sb="1" eb="2">
      <t>フウ</t>
    </rPh>
    <rPh sb="2" eb="3">
      <t>カン</t>
    </rPh>
    <phoneticPr fontId="2"/>
  </si>
  <si>
    <t>３位決定戦を行います。試合に先立ちまして、出場チームと審判の紹介をいたします。</t>
    <rPh sb="1" eb="2">
      <t>イ</t>
    </rPh>
    <rPh sb="2" eb="5">
      <t>ケッテイセン</t>
    </rPh>
    <rPh sb="6" eb="7">
      <t>オコナ</t>
    </rPh>
    <rPh sb="11" eb="13">
      <t>シアイ</t>
    </rPh>
    <rPh sb="14" eb="16">
      <t>サキダ</t>
    </rPh>
    <rPh sb="21" eb="23">
      <t>シュツジョウ</t>
    </rPh>
    <rPh sb="27" eb="29">
      <t>シンパン</t>
    </rPh>
    <rPh sb="30" eb="32">
      <t>ショウカイ</t>
    </rPh>
    <phoneticPr fontId="2"/>
  </si>
  <si>
    <t>Ｂコート、３位決定戦。</t>
    <rPh sb="6" eb="7">
      <t>イ</t>
    </rPh>
    <rPh sb="7" eb="10">
      <t>ケッテイセン</t>
    </rPh>
    <phoneticPr fontId="2"/>
  </si>
  <si>
    <t>つづきまして、</t>
    <phoneticPr fontId="2"/>
  </si>
  <si>
    <t>Ａコート、決勝戦</t>
    <rPh sb="5" eb="8">
      <t>ケッショウセン</t>
    </rPh>
    <phoneticPr fontId="2"/>
  </si>
  <si>
    <t>白のユニフォーム</t>
    <rPh sb="0" eb="1">
      <t>シロ</t>
    </rPh>
    <phoneticPr fontId="2"/>
  </si>
  <si>
    <t>　監督</t>
    <rPh sb="1" eb="3">
      <t>カントク</t>
    </rPh>
    <phoneticPr fontId="2"/>
  </si>
  <si>
    <t>先生</t>
    <rPh sb="0" eb="2">
      <t>センセイ</t>
    </rPh>
    <phoneticPr fontId="2"/>
  </si>
  <si>
    <t>コーチ</t>
    <phoneticPr fontId="2"/>
  </si>
  <si>
    <t>　マネージャー</t>
    <phoneticPr fontId="2"/>
  </si>
  <si>
    <t>さん</t>
    <phoneticPr fontId="2"/>
  </si>
  <si>
    <t>　スターティングメンバー</t>
    <phoneticPr fontId="2"/>
  </si>
  <si>
    <t>番</t>
    <rPh sb="0" eb="1">
      <t>バン</t>
    </rPh>
    <phoneticPr fontId="2"/>
  </si>
  <si>
    <t>さん</t>
    <phoneticPr fontId="2"/>
  </si>
  <si>
    <t>黒のユニフォーム</t>
    <rPh sb="0" eb="1">
      <t>クロ</t>
    </rPh>
    <phoneticPr fontId="2"/>
  </si>
  <si>
    <t>コーチ</t>
    <phoneticPr fontId="2"/>
  </si>
  <si>
    <t>　マネージャー</t>
    <phoneticPr fontId="2"/>
  </si>
  <si>
    <t>　スターティングメンバー</t>
    <phoneticPr fontId="2"/>
  </si>
  <si>
    <t>主審</t>
    <rPh sb="0" eb="2">
      <t>シュシン</t>
    </rPh>
    <phoneticPr fontId="2"/>
  </si>
  <si>
    <t>副審</t>
    <rPh sb="0" eb="2">
      <t>フクシン</t>
    </rPh>
    <phoneticPr fontId="2"/>
  </si>
  <si>
    <t>以上です。
両コートの選手の皆さんに盛大な応援よろしくお願いします。</t>
    <rPh sb="0" eb="2">
      <t>イジョウ</t>
    </rPh>
    <rPh sb="6" eb="7">
      <t>リョウ</t>
    </rPh>
    <rPh sb="11" eb="13">
      <t>センシュ</t>
    </rPh>
    <rPh sb="14" eb="15">
      <t>ミナ</t>
    </rPh>
    <rPh sb="18" eb="20">
      <t>セイダイ</t>
    </rPh>
    <rPh sb="21" eb="23">
      <t>オウエン</t>
    </rPh>
    <rPh sb="28" eb="29">
      <t>ネガ</t>
    </rPh>
    <phoneticPr fontId="2"/>
  </si>
  <si>
    <t>学校名</t>
    <rPh sb="0" eb="2">
      <t>ガッコウ</t>
    </rPh>
    <rPh sb="2" eb="3">
      <t>メイ</t>
    </rPh>
    <phoneticPr fontId="2"/>
  </si>
  <si>
    <t>お名前</t>
    <rPh sb="1" eb="3">
      <t>ナマエ</t>
    </rPh>
    <phoneticPr fontId="2"/>
  </si>
  <si>
    <t>お弁当</t>
    <rPh sb="1" eb="3">
      <t>ベントウ</t>
    </rPh>
    <phoneticPr fontId="2"/>
  </si>
  <si>
    <t>金額</t>
    <rPh sb="0" eb="2">
      <t>キンガク</t>
    </rPh>
    <phoneticPr fontId="2"/>
  </si>
  <si>
    <t>大手前</t>
    <rPh sb="0" eb="2">
      <t>オオテ</t>
    </rPh>
    <rPh sb="2" eb="3">
      <t>マエ</t>
    </rPh>
    <phoneticPr fontId="2"/>
  </si>
  <si>
    <t>門真西</t>
    <rPh sb="0" eb="1">
      <t>カド</t>
    </rPh>
    <rPh sb="1" eb="2">
      <t>マ</t>
    </rPh>
    <rPh sb="2" eb="3">
      <t>ニシ</t>
    </rPh>
    <phoneticPr fontId="2"/>
  </si>
  <si>
    <t>泉尾</t>
    <rPh sb="0" eb="1">
      <t>イズミ</t>
    </rPh>
    <rPh sb="1" eb="2">
      <t>オ</t>
    </rPh>
    <phoneticPr fontId="2"/>
  </si>
  <si>
    <t>茨田</t>
    <rPh sb="0" eb="1">
      <t>イバラ</t>
    </rPh>
    <rPh sb="1" eb="2">
      <t>タ</t>
    </rPh>
    <phoneticPr fontId="2"/>
  </si>
  <si>
    <t>　　５・６位リーグをＣリーグとして成績を発表します。</t>
    <rPh sb="5" eb="6">
      <t>イ</t>
    </rPh>
    <rPh sb="17" eb="19">
      <t>セイセキ</t>
    </rPh>
    <rPh sb="20" eb="22">
      <t>ハッピョウ</t>
    </rPh>
    <phoneticPr fontId="2"/>
  </si>
  <si>
    <t>Ａリーグより表彰をします。</t>
    <rPh sb="6" eb="8">
      <t>ヒョウショウ</t>
    </rPh>
    <phoneticPr fontId="2"/>
  </si>
  <si>
    <t>Ｂリーグの表彰をします。</t>
    <rPh sb="5" eb="7">
      <t>ヒョウショウ</t>
    </rPh>
    <phoneticPr fontId="2"/>
  </si>
  <si>
    <t>　　　　　　賞状・トロフィー・ボール</t>
    <rPh sb="6" eb="8">
      <t>ショウジョウ</t>
    </rPh>
    <phoneticPr fontId="2"/>
  </si>
  <si>
    <t>Ｃリーグの表彰をします。</t>
    <rPh sb="5" eb="7">
      <t>ヒョウショウ</t>
    </rPh>
    <phoneticPr fontId="2"/>
  </si>
  <si>
    <t>個人賞の表彰を行います。</t>
    <rPh sb="0" eb="2">
      <t>コジン</t>
    </rPh>
    <rPh sb="2" eb="3">
      <t>ショウ</t>
    </rPh>
    <rPh sb="4" eb="6">
      <t>ヒョウショウ</t>
    </rPh>
    <rPh sb="7" eb="8">
      <t>オコナ</t>
    </rPh>
    <phoneticPr fontId="2"/>
  </si>
  <si>
    <t>・努力賞の表彰を行います。呼ばれたら返事をして、列の前に出てください。</t>
    <rPh sb="1" eb="3">
      <t>ドリョク</t>
    </rPh>
    <rPh sb="3" eb="4">
      <t>ショウ</t>
    </rPh>
    <rPh sb="5" eb="7">
      <t>ヒョウショウ</t>
    </rPh>
    <rPh sb="8" eb="9">
      <t>オコナ</t>
    </rPh>
    <rPh sb="13" eb="14">
      <t>ヨ</t>
    </rPh>
    <rPh sb="18" eb="20">
      <t>ヘンジ</t>
    </rPh>
    <rPh sb="24" eb="25">
      <t>レツ</t>
    </rPh>
    <rPh sb="26" eb="27">
      <t>マエ</t>
    </rPh>
    <rPh sb="28" eb="29">
      <t>デ</t>
    </rPh>
    <phoneticPr fontId="2"/>
  </si>
  <si>
    <t>先生方商品を渡してあげてください。おめでとうございます。</t>
    <rPh sb="0" eb="3">
      <t>センセイガタ</t>
    </rPh>
    <rPh sb="3" eb="5">
      <t>ショウヒン</t>
    </rPh>
    <rPh sb="6" eb="7">
      <t>ワタ</t>
    </rPh>
    <phoneticPr fontId="2"/>
  </si>
  <si>
    <t>・優秀選手の表彰を行います。呼ばれたら返事をして、列の前に出てください。</t>
    <rPh sb="1" eb="3">
      <t>ユウシュウ</t>
    </rPh>
    <rPh sb="3" eb="5">
      <t>センシュ</t>
    </rPh>
    <rPh sb="6" eb="8">
      <t>ヒョウショウ</t>
    </rPh>
    <rPh sb="9" eb="10">
      <t>オコナ</t>
    </rPh>
    <rPh sb="14" eb="15">
      <t>ヨ</t>
    </rPh>
    <rPh sb="19" eb="21">
      <t>ヘンジ</t>
    </rPh>
    <rPh sb="25" eb="26">
      <t>レツ</t>
    </rPh>
    <rPh sb="27" eb="28">
      <t>マエ</t>
    </rPh>
    <rPh sb="29" eb="30">
      <t>デ</t>
    </rPh>
    <phoneticPr fontId="2"/>
  </si>
  <si>
    <t>・敢闘選手の表彰を行います。呼ばれたら返事をして、正面に出てきてください。</t>
    <rPh sb="1" eb="3">
      <t>カントウ</t>
    </rPh>
    <rPh sb="3" eb="5">
      <t>センシュ</t>
    </rPh>
    <rPh sb="6" eb="8">
      <t>ヒョウショウ</t>
    </rPh>
    <rPh sb="9" eb="10">
      <t>オコナ</t>
    </rPh>
    <rPh sb="14" eb="15">
      <t>ヨ</t>
    </rPh>
    <rPh sb="19" eb="21">
      <t>ヘンジ</t>
    </rPh>
    <rPh sb="25" eb="27">
      <t>ショウメン</t>
    </rPh>
    <rPh sb="28" eb="29">
      <t>デ</t>
    </rPh>
    <phoneticPr fontId="2"/>
  </si>
  <si>
    <t>（　　　　　　）先生より渡す。　商品の紹介とインタビュー（　　　　）先生</t>
    <rPh sb="8" eb="10">
      <t>センセイ</t>
    </rPh>
    <rPh sb="12" eb="13">
      <t>ワタ</t>
    </rPh>
    <rPh sb="16" eb="18">
      <t>ショウヒン</t>
    </rPh>
    <rPh sb="19" eb="21">
      <t>ショウカイ</t>
    </rPh>
    <rPh sb="34" eb="36">
      <t>センセイ</t>
    </rPh>
    <phoneticPr fontId="2"/>
  </si>
  <si>
    <t>優秀選手　司会者より発表　</t>
    <rPh sb="0" eb="2">
      <t>ユウシュウ</t>
    </rPh>
    <rPh sb="2" eb="4">
      <t>センシュ</t>
    </rPh>
    <rPh sb="5" eb="8">
      <t>シカイシャ</t>
    </rPh>
    <rPh sb="10" eb="12">
      <t>ハッピョウ</t>
    </rPh>
    <phoneticPr fontId="2"/>
  </si>
  <si>
    <t>今大会の最優秀選手（ＭＶＰ）の発表をします。呼ばれたら返事をして、正面に出てきてください。</t>
    <rPh sb="0" eb="3">
      <t>コンタイカイ</t>
    </rPh>
    <rPh sb="4" eb="7">
      <t>サイユウシュウ</t>
    </rPh>
    <rPh sb="7" eb="9">
      <t>センシュ</t>
    </rPh>
    <rPh sb="15" eb="17">
      <t>ハッピョウ</t>
    </rPh>
    <phoneticPr fontId="2"/>
  </si>
  <si>
    <t>最優秀選手　司会者より発表　</t>
    <rPh sb="0" eb="3">
      <t>サイユウシュウ</t>
    </rPh>
    <rPh sb="3" eb="5">
      <t>センシュ</t>
    </rPh>
    <rPh sb="6" eb="9">
      <t>シカイシャ</t>
    </rPh>
    <rPh sb="11" eb="13">
      <t>ハッピョウ</t>
    </rPh>
    <phoneticPr fontId="2"/>
  </si>
  <si>
    <t>来週行われる府立高校チャンピオン大会に、西地区代表として参加をしてもらいます。</t>
    <rPh sb="0" eb="2">
      <t>ライシュウ</t>
    </rPh>
    <rPh sb="2" eb="3">
      <t>オコナ</t>
    </rPh>
    <rPh sb="6" eb="8">
      <t>フリツ</t>
    </rPh>
    <rPh sb="8" eb="10">
      <t>コウコウ</t>
    </rPh>
    <rPh sb="16" eb="18">
      <t>タイカイ</t>
    </rPh>
    <rPh sb="20" eb="21">
      <t>ニシ</t>
    </rPh>
    <rPh sb="21" eb="23">
      <t>チク</t>
    </rPh>
    <rPh sb="23" eb="25">
      <t>ダイヒョウ</t>
    </rPh>
    <rPh sb="28" eb="30">
      <t>サンカ</t>
    </rPh>
    <phoneticPr fontId="2"/>
  </si>
  <si>
    <t>西地区代表として、頑張ってきてください。健闘を祈っています。</t>
    <rPh sb="0" eb="1">
      <t>ニシ</t>
    </rPh>
    <rPh sb="1" eb="3">
      <t>チク</t>
    </rPh>
    <rPh sb="3" eb="5">
      <t>ダイヒョウ</t>
    </rPh>
    <rPh sb="9" eb="11">
      <t>ガンバ</t>
    </rPh>
    <rPh sb="20" eb="22">
      <t>ケントウ</t>
    </rPh>
    <rPh sb="23" eb="24">
      <t>イノ</t>
    </rPh>
    <phoneticPr fontId="2"/>
  </si>
  <si>
    <t>休め・きをつけ</t>
    <rPh sb="0" eb="1">
      <t>ヤス</t>
    </rPh>
    <phoneticPr fontId="2"/>
  </si>
  <si>
    <t>（表彰をするのは、４位の先生ｏｒ年長の先生）　　今年は【　　　　　　】先生</t>
    <rPh sb="1" eb="3">
      <t>ヒョウショウ</t>
    </rPh>
    <rPh sb="10" eb="11">
      <t>イ</t>
    </rPh>
    <rPh sb="12" eb="14">
      <t>センセイ</t>
    </rPh>
    <rPh sb="16" eb="18">
      <t>ネンチョウ</t>
    </rPh>
    <rPh sb="19" eb="21">
      <t>センセイ</t>
    </rPh>
    <rPh sb="24" eb="26">
      <t>コトシ</t>
    </rPh>
    <rPh sb="35" eb="37">
      <t>センセイ</t>
    </rPh>
    <phoneticPr fontId="2"/>
  </si>
  <si>
    <t>１・２位トーナメントをＡリーグ　３・４位リーグをＢリーグ　５・６位リーグをＣリーグとして成績を発表します。</t>
    <rPh sb="3" eb="4">
      <t>イ</t>
    </rPh>
    <rPh sb="19" eb="20">
      <t>イ</t>
    </rPh>
    <phoneticPr fontId="2"/>
  </si>
  <si>
    <t>起立・休め・きをつけ　　片付けの後、顧問打ち合わせを行います。</t>
    <rPh sb="0" eb="2">
      <t>キリツ</t>
    </rPh>
    <rPh sb="3" eb="4">
      <t>ヤス</t>
    </rPh>
    <phoneticPr fontId="2"/>
  </si>
  <si>
    <t>解散</t>
    <rPh sb="0" eb="2">
      <t>カイサン</t>
    </rPh>
    <phoneticPr fontId="2"/>
  </si>
  <si>
    <t>市岡</t>
    <rPh sb="0" eb="1">
      <t>イチ</t>
    </rPh>
    <rPh sb="1" eb="2">
      <t>オカ</t>
    </rPh>
    <phoneticPr fontId="2"/>
  </si>
  <si>
    <t>　ただいまより、第２８回　西地区府立高等学校バスケットボール大会の、決勝戦、および</t>
    <rPh sb="8" eb="9">
      <t>ダイ</t>
    </rPh>
    <rPh sb="11" eb="12">
      <t>カイ</t>
    </rPh>
    <rPh sb="13" eb="14">
      <t>ニシ</t>
    </rPh>
    <rPh sb="14" eb="16">
      <t>チク</t>
    </rPh>
    <rPh sb="16" eb="18">
      <t>フリツ</t>
    </rPh>
    <rPh sb="18" eb="20">
      <t>コウトウ</t>
    </rPh>
    <rPh sb="20" eb="22">
      <t>ガッコウ</t>
    </rPh>
    <rPh sb="30" eb="32">
      <t>タイカイ</t>
    </rPh>
    <rPh sb="34" eb="37">
      <t>ケッショウセン</t>
    </rPh>
    <phoneticPr fontId="2"/>
  </si>
  <si>
    <t>守口東</t>
  </si>
  <si>
    <t>なみはや</t>
  </si>
  <si>
    <t>なみはや</t>
    <phoneticPr fontId="2"/>
  </si>
  <si>
    <t>香里丘</t>
    <rPh sb="0" eb="1">
      <t>カ</t>
    </rPh>
    <rPh sb="1" eb="2">
      <t>サト</t>
    </rPh>
    <rPh sb="2" eb="3">
      <t>オカ</t>
    </rPh>
    <phoneticPr fontId="2"/>
  </si>
  <si>
    <t>山本　牧子</t>
    <rPh sb="0" eb="2">
      <t>ヤマモト</t>
    </rPh>
    <rPh sb="3" eb="5">
      <t>マキコ</t>
    </rPh>
    <phoneticPr fontId="2"/>
  </si>
  <si>
    <t>下水流裕子</t>
    <rPh sb="0" eb="3">
      <t>シモヅル</t>
    </rPh>
    <rPh sb="3" eb="5">
      <t>ユウコ</t>
    </rPh>
    <phoneticPr fontId="2"/>
  </si>
  <si>
    <t>H26　西地区府立高校大会参加一覧</t>
    <rPh sb="4" eb="7">
      <t>ニシチク</t>
    </rPh>
    <rPh sb="7" eb="9">
      <t>フリツ</t>
    </rPh>
    <rPh sb="9" eb="11">
      <t>コウコウ</t>
    </rPh>
    <rPh sb="11" eb="13">
      <t>タイカイ</t>
    </rPh>
    <rPh sb="13" eb="15">
      <t>サンカ</t>
    </rPh>
    <rPh sb="15" eb="17">
      <t>イチラン</t>
    </rPh>
    <phoneticPr fontId="2"/>
  </si>
  <si>
    <t>26日</t>
    <rPh sb="2" eb="3">
      <t>ヒ</t>
    </rPh>
    <phoneticPr fontId="2"/>
  </si>
  <si>
    <t>2日</t>
    <rPh sb="1" eb="2">
      <t>ヒ</t>
    </rPh>
    <phoneticPr fontId="2"/>
  </si>
  <si>
    <t>9日</t>
    <rPh sb="1" eb="2">
      <t>ヒ</t>
    </rPh>
    <phoneticPr fontId="2"/>
  </si>
  <si>
    <t>16日</t>
    <rPh sb="2" eb="3">
      <t>ヒ</t>
    </rPh>
    <phoneticPr fontId="2"/>
  </si>
  <si>
    <t>11月9日（日）・16日（日）</t>
    <rPh sb="2" eb="3">
      <t>ガツ</t>
    </rPh>
    <rPh sb="4" eb="5">
      <t>ニチ</t>
    </rPh>
    <rPh sb="6" eb="7">
      <t>ニチ</t>
    </rPh>
    <rPh sb="11" eb="12">
      <t>ニチ</t>
    </rPh>
    <rPh sb="13" eb="14">
      <t>ニチ</t>
    </rPh>
    <phoneticPr fontId="2"/>
  </si>
  <si>
    <t>11月9日（日）</t>
    <rPh sb="2" eb="3">
      <t>ガツ</t>
    </rPh>
    <rPh sb="4" eb="5">
      <t>ニチ</t>
    </rPh>
    <rPh sb="6" eb="7">
      <t>ニチ</t>
    </rPh>
    <phoneticPr fontId="2"/>
  </si>
  <si>
    <t>11月16日（日）</t>
    <rPh sb="2" eb="3">
      <t>ガツ</t>
    </rPh>
    <rPh sb="5" eb="6">
      <t>ニチ</t>
    </rPh>
    <rPh sb="7" eb="8">
      <t>ニチ</t>
    </rPh>
    <phoneticPr fontId="2"/>
  </si>
  <si>
    <t>順位</t>
  </si>
  <si>
    <t>学　校　名</t>
  </si>
  <si>
    <t>表　彰　選　手　氏　名</t>
  </si>
  <si>
    <t>１位</t>
  </si>
  <si>
    <t>３位</t>
  </si>
  <si>
    <t>第２８回西地区府立高校リーグ個人表彰</t>
    <phoneticPr fontId="2"/>
  </si>
  <si>
    <t>努力賞</t>
    <rPh sb="0" eb="3">
      <t>ドリョクショウ</t>
    </rPh>
    <phoneticPr fontId="2"/>
  </si>
  <si>
    <t>最優秀選手　　　　　　</t>
    <phoneticPr fontId="2"/>
  </si>
  <si>
    <t>高校</t>
    <phoneticPr fontId="2"/>
  </si>
  <si>
    <t>梅村　香澄</t>
    <rPh sb="0" eb="2">
      <t>ウメムラ</t>
    </rPh>
    <rPh sb="3" eb="5">
      <t>カスミ</t>
    </rPh>
    <phoneticPr fontId="2"/>
  </si>
  <si>
    <t>080-1461-3532</t>
    <phoneticPr fontId="2"/>
  </si>
  <si>
    <t>090-8934-2396</t>
    <phoneticPr fontId="2"/>
  </si>
  <si>
    <t>090-8573-6382</t>
    <phoneticPr fontId="2"/>
  </si>
  <si>
    <t>中間最終10/17</t>
    <rPh sb="0" eb="2">
      <t>チュウカン</t>
    </rPh>
    <rPh sb="2" eb="4">
      <t>サイシュウ</t>
    </rPh>
    <phoneticPr fontId="2"/>
  </si>
  <si>
    <t>090-3490-9072</t>
    <phoneticPr fontId="2"/>
  </si>
  <si>
    <t>090-3053-0580</t>
    <phoneticPr fontId="2"/>
  </si>
  <si>
    <t>門真なみはや</t>
    <rPh sb="0" eb="2">
      <t>カドマ</t>
    </rPh>
    <phoneticPr fontId="2"/>
  </si>
  <si>
    <t>山村　裕子</t>
    <rPh sb="0" eb="2">
      <t>ヤマムラ</t>
    </rPh>
    <rPh sb="3" eb="5">
      <t>ユウコ</t>
    </rPh>
    <phoneticPr fontId="2"/>
  </si>
  <si>
    <t>090-1713-6050</t>
    <phoneticPr fontId="2"/>
  </si>
  <si>
    <t>中間最終10/2</t>
    <rPh sb="0" eb="2">
      <t>チュウカン</t>
    </rPh>
    <rPh sb="2" eb="4">
      <t>サイシュウ</t>
    </rPh>
    <phoneticPr fontId="2"/>
  </si>
  <si>
    <t>080-5311-7687</t>
    <phoneticPr fontId="2"/>
  </si>
  <si>
    <t>中間最終10/20</t>
    <rPh sb="0" eb="2">
      <t>チュウカン</t>
    </rPh>
    <rPh sb="2" eb="4">
      <t>サイシュウ</t>
    </rPh>
    <phoneticPr fontId="2"/>
  </si>
  <si>
    <t>中間最終10/10、３年生参加</t>
    <rPh sb="0" eb="2">
      <t>チュウカン</t>
    </rPh>
    <rPh sb="2" eb="4">
      <t>サイシュウ</t>
    </rPh>
    <rPh sb="11" eb="13">
      <t>ネンセイ</t>
    </rPh>
    <rPh sb="13" eb="15">
      <t>サンカ</t>
    </rPh>
    <phoneticPr fontId="2"/>
  </si>
  <si>
    <t>携帯番号</t>
    <rPh sb="0" eb="2">
      <t>ケイタイ</t>
    </rPh>
    <rPh sb="2" eb="4">
      <t>バンゴウ</t>
    </rPh>
    <phoneticPr fontId="2"/>
  </si>
  <si>
    <t>○</t>
    <phoneticPr fontId="2"/>
  </si>
  <si>
    <t>3日</t>
    <rPh sb="1" eb="2">
      <t>ヒ</t>
    </rPh>
    <phoneticPr fontId="2"/>
  </si>
  <si>
    <t>090-4640-3199</t>
    <phoneticPr fontId="2"/>
  </si>
  <si>
    <t>中村　秀治</t>
    <rPh sb="0" eb="2">
      <t>ナカムラ</t>
    </rPh>
    <rPh sb="3" eb="4">
      <t>ヒデ</t>
    </rPh>
    <rPh sb="4" eb="5">
      <t>ジ</t>
    </rPh>
    <phoneticPr fontId="2"/>
  </si>
  <si>
    <t>080-1504-3569</t>
    <phoneticPr fontId="2"/>
  </si>
  <si>
    <t>○</t>
    <phoneticPr fontId="2"/>
  </si>
  <si>
    <t>中間最終10/20、11/2修旅翌日（１年10名）</t>
    <rPh sb="0" eb="2">
      <t>チュウカン</t>
    </rPh>
    <rPh sb="2" eb="4">
      <t>サイシュウ</t>
    </rPh>
    <rPh sb="14" eb="15">
      <t>オサム</t>
    </rPh>
    <rPh sb="15" eb="16">
      <t>タビ</t>
    </rPh>
    <rPh sb="16" eb="18">
      <t>ヨクジツ</t>
    </rPh>
    <rPh sb="20" eb="21">
      <t>ネン</t>
    </rPh>
    <rPh sb="23" eb="24">
      <t>メイ</t>
    </rPh>
    <phoneticPr fontId="2"/>
  </si>
  <si>
    <t>080-3035-8537</t>
    <phoneticPr fontId="2"/>
  </si>
  <si>
    <t>090-3036-5641</t>
    <phoneticPr fontId="2"/>
  </si>
  <si>
    <t>中間最終10/20,５人しかいないので、アクシデントあれば３年生出場</t>
    <rPh sb="0" eb="2">
      <t>チュウカン</t>
    </rPh>
    <rPh sb="2" eb="4">
      <t>サイシュウ</t>
    </rPh>
    <rPh sb="11" eb="12">
      <t>ニン</t>
    </rPh>
    <rPh sb="30" eb="32">
      <t>ネンセイ</t>
    </rPh>
    <rPh sb="32" eb="34">
      <t>シュツジョウ</t>
    </rPh>
    <phoneticPr fontId="2"/>
  </si>
  <si>
    <t>090-3966-3776</t>
    <phoneticPr fontId="2"/>
  </si>
  <si>
    <t>○</t>
    <phoneticPr fontId="2"/>
  </si>
  <si>
    <t>中間最終10/21、26は修学旅行考査等で準備ができない為</t>
    <rPh sb="0" eb="2">
      <t>チュウカン</t>
    </rPh>
    <rPh sb="2" eb="4">
      <t>サイシュウ</t>
    </rPh>
    <rPh sb="13" eb="15">
      <t>シュウガク</t>
    </rPh>
    <rPh sb="15" eb="17">
      <t>リョコウ</t>
    </rPh>
    <rPh sb="17" eb="19">
      <t>コウサ</t>
    </rPh>
    <rPh sb="19" eb="20">
      <t>トウ</t>
    </rPh>
    <rPh sb="21" eb="23">
      <t>ジュンビ</t>
    </rPh>
    <rPh sb="28" eb="29">
      <t>タメ</t>
    </rPh>
    <phoneticPr fontId="2"/>
  </si>
  <si>
    <t>090-2707-6902</t>
    <phoneticPr fontId="2"/>
  </si>
  <si>
    <t>中間最終10/16</t>
    <rPh sb="0" eb="2">
      <t>チュウカン</t>
    </rPh>
    <rPh sb="2" eb="4">
      <t>サイシュウ</t>
    </rPh>
    <phoneticPr fontId="2"/>
  </si>
  <si>
    <t>×</t>
    <phoneticPr fontId="2"/>
  </si>
  <si>
    <t>中間最終10/21</t>
    <rPh sb="0" eb="2">
      <t>チュウカン</t>
    </rPh>
    <rPh sb="2" eb="4">
      <t>サイシュウ</t>
    </rPh>
    <phoneticPr fontId="2"/>
  </si>
  <si>
    <t>チーム</t>
    <phoneticPr fontId="2"/>
  </si>
  <si>
    <t>090-1679-6248</t>
    <phoneticPr fontId="2"/>
  </si>
  <si>
    <t>090-3494-7654</t>
    <phoneticPr fontId="2"/>
  </si>
  <si>
    <t>090-4272-8448</t>
    <phoneticPr fontId="2"/>
  </si>
  <si>
    <t>090-2043-2059</t>
    <phoneticPr fontId="2"/>
  </si>
  <si>
    <t>090-8376-8967</t>
    <phoneticPr fontId="2"/>
  </si>
  <si>
    <t>○</t>
    <phoneticPr fontId="2"/>
  </si>
  <si>
    <t>浅尾　啓史</t>
    <rPh sb="0" eb="2">
      <t>アサオ</t>
    </rPh>
    <rPh sb="3" eb="4">
      <t>ケイ</t>
    </rPh>
    <rPh sb="4" eb="5">
      <t>シ</t>
    </rPh>
    <phoneticPr fontId="2"/>
  </si>
  <si>
    <t>090-7752-9858</t>
    <phoneticPr fontId="2"/>
  </si>
  <si>
    <t>中間最終10/10</t>
    <rPh sb="0" eb="2">
      <t>チュウカン</t>
    </rPh>
    <rPh sb="2" eb="4">
      <t>サイシュウ</t>
    </rPh>
    <phoneticPr fontId="2"/>
  </si>
  <si>
    <t>1日</t>
    <rPh sb="1" eb="2">
      <t>ヒ</t>
    </rPh>
    <phoneticPr fontId="2"/>
  </si>
  <si>
    <t>中間最終10/15</t>
    <rPh sb="0" eb="2">
      <t>チュウカン</t>
    </rPh>
    <rPh sb="2" eb="4">
      <t>サイシュウ</t>
    </rPh>
    <phoneticPr fontId="2"/>
  </si>
  <si>
    <t>8日</t>
    <rPh sb="1" eb="2">
      <t>ヒ</t>
    </rPh>
    <phoneticPr fontId="2"/>
  </si>
  <si>
    <t>15日</t>
    <rPh sb="2" eb="3">
      <t>ヒ</t>
    </rPh>
    <phoneticPr fontId="2"/>
  </si>
  <si>
    <t>×模試</t>
    <rPh sb="1" eb="3">
      <t>モシ</t>
    </rPh>
    <phoneticPr fontId="2"/>
  </si>
  <si>
    <t>25日</t>
    <rPh sb="2" eb="3">
      <t>ヒ</t>
    </rPh>
    <phoneticPr fontId="2"/>
  </si>
  <si>
    <t>2年修学旅行×</t>
    <rPh sb="1" eb="2">
      <t>ネン</t>
    </rPh>
    <rPh sb="2" eb="4">
      <t>シュウガク</t>
    </rPh>
    <rPh sb="4" eb="6">
      <t>リョコウ</t>
    </rPh>
    <phoneticPr fontId="2"/>
  </si>
  <si>
    <t>×説明会</t>
    <rPh sb="1" eb="4">
      <t>セツメイカイ</t>
    </rPh>
    <phoneticPr fontId="2"/>
  </si>
  <si>
    <t>×修学旅行</t>
    <rPh sb="1" eb="3">
      <t>シュウガク</t>
    </rPh>
    <rPh sb="3" eb="5">
      <t>リョコウ</t>
    </rPh>
    <phoneticPr fontId="2"/>
  </si>
  <si>
    <t>×出張</t>
    <rPh sb="1" eb="3">
      <t>シュッチョウ</t>
    </rPh>
    <phoneticPr fontId="2"/>
  </si>
  <si>
    <t>修学旅行×</t>
    <rPh sb="0" eb="2">
      <t>シュウガク</t>
    </rPh>
    <rPh sb="2" eb="4">
      <t>リョコウ</t>
    </rPh>
    <phoneticPr fontId="2"/>
  </si>
  <si>
    <t>△出張</t>
    <rPh sb="1" eb="3">
      <t>シュッチョウ</t>
    </rPh>
    <phoneticPr fontId="2"/>
  </si>
  <si>
    <t>090-4567-9487</t>
    <phoneticPr fontId="2"/>
  </si>
  <si>
    <t>090-1440-8215</t>
    <phoneticPr fontId="2"/>
  </si>
  <si>
    <t>090-8236-8684</t>
    <phoneticPr fontId="2"/>
  </si>
  <si>
    <t>○</t>
    <phoneticPr fontId="2"/>
  </si>
  <si>
    <t>090-9984-3693</t>
    <phoneticPr fontId="2"/>
  </si>
  <si>
    <t>松本　恵子</t>
    <rPh sb="0" eb="2">
      <t>マツモト</t>
    </rPh>
    <rPh sb="3" eb="4">
      <t>ケイ</t>
    </rPh>
    <rPh sb="4" eb="5">
      <t>コ</t>
    </rPh>
    <phoneticPr fontId="2"/>
  </si>
  <si>
    <t>090-3721-9665</t>
    <phoneticPr fontId="2"/>
  </si>
  <si>
    <t>中間最終10/3</t>
    <rPh sb="0" eb="2">
      <t>チュウカン</t>
    </rPh>
    <rPh sb="2" eb="4">
      <t>サイシュウ</t>
    </rPh>
    <phoneticPr fontId="2"/>
  </si>
  <si>
    <t>中間最終10/22、26日は２年修学旅行(１年4人)</t>
    <rPh sb="0" eb="2">
      <t>チュウカン</t>
    </rPh>
    <rPh sb="2" eb="4">
      <t>サイシュウ</t>
    </rPh>
    <rPh sb="12" eb="13">
      <t>ヒ</t>
    </rPh>
    <rPh sb="15" eb="16">
      <t>ネン</t>
    </rPh>
    <rPh sb="16" eb="18">
      <t>シュウガク</t>
    </rPh>
    <rPh sb="18" eb="20">
      <t>リョコウ</t>
    </rPh>
    <rPh sb="22" eb="23">
      <t>ネン</t>
    </rPh>
    <rPh sb="24" eb="25">
      <t>ヒト</t>
    </rPh>
    <phoneticPr fontId="2"/>
  </si>
  <si>
    <r>
      <t>①参加チームが２２校となった為</t>
    </r>
    <r>
      <rPr>
        <b/>
        <sz val="11"/>
        <rFont val="HG丸ｺﾞｼｯｸM-PRO"/>
        <family val="3"/>
        <charset val="128"/>
      </rPr>
      <t>、</t>
    </r>
    <r>
      <rPr>
        <sz val="11"/>
        <rFont val="HG丸ｺﾞｼｯｸM-PRO"/>
        <family val="3"/>
        <charset val="128"/>
      </rPr>
      <t>昨年度の順位に基づきブロック分けをした結果、</t>
    </r>
    <rPh sb="16" eb="19">
      <t>サクネンド</t>
    </rPh>
    <rPh sb="20" eb="22">
      <t>ジュンイ</t>
    </rPh>
    <rPh sb="23" eb="24">
      <t>モト</t>
    </rPh>
    <rPh sb="30" eb="31">
      <t>ワ</t>
    </rPh>
    <rPh sb="35" eb="37">
      <t>ケッカ</t>
    </rPh>
    <phoneticPr fontId="2"/>
  </si>
  <si>
    <t>③下位リーグは、３日目に３試合（ハーフ）、４日目に２試合（ハーフ）行います。</t>
    <phoneticPr fontId="2"/>
  </si>
  <si>
    <t>　両会場の全試合が終了しなければ、決められませんので、少々お待ち頂くことになるかと思います。</t>
    <rPh sb="1" eb="2">
      <t>リョウ</t>
    </rPh>
    <rPh sb="2" eb="4">
      <t>カイジョウ</t>
    </rPh>
    <rPh sb="5" eb="6">
      <t>ゼン</t>
    </rPh>
    <rPh sb="6" eb="8">
      <t>シアイ</t>
    </rPh>
    <rPh sb="9" eb="11">
      <t>シュウリョウ</t>
    </rPh>
    <rPh sb="17" eb="18">
      <t>キ</t>
    </rPh>
    <rPh sb="27" eb="29">
      <t>ショウショウ</t>
    </rPh>
    <rPh sb="30" eb="31">
      <t>マ</t>
    </rPh>
    <rPh sb="32" eb="33">
      <t>イタダ</t>
    </rPh>
    <rPh sb="41" eb="42">
      <t>オモ</t>
    </rPh>
    <phoneticPr fontId="2"/>
  </si>
  <si>
    <t>　今年は１・２日目連続開催になりますので、部員のみなさんに周知をお願い致します。</t>
    <rPh sb="1" eb="3">
      <t>コトシ</t>
    </rPh>
    <rPh sb="7" eb="8">
      <t>ヒ</t>
    </rPh>
    <rPh sb="8" eb="9">
      <t>メ</t>
    </rPh>
    <rPh sb="9" eb="11">
      <t>レンゾク</t>
    </rPh>
    <rPh sb="11" eb="13">
      <t>カイサイ</t>
    </rPh>
    <rPh sb="21" eb="23">
      <t>ブイン</t>
    </rPh>
    <rPh sb="29" eb="31">
      <t>シュウチ</t>
    </rPh>
    <rPh sb="33" eb="34">
      <t>ネガイ</t>
    </rPh>
    <rPh sb="35" eb="36">
      <t>タ</t>
    </rPh>
    <phoneticPr fontId="2"/>
  </si>
  <si>
    <t>試合間５分。</t>
    <rPh sb="0" eb="2">
      <t>シアイ</t>
    </rPh>
    <rPh sb="2" eb="3">
      <t>カン</t>
    </rPh>
    <rPh sb="4" eb="5">
      <t>フン</t>
    </rPh>
    <phoneticPr fontId="2"/>
  </si>
  <si>
    <t>タイムアウトは、２回のみ。試合間５分。</t>
    <rPh sb="9" eb="10">
      <t>カイ</t>
    </rPh>
    <rPh sb="13" eb="15">
      <t>シアイ</t>
    </rPh>
    <rPh sb="15" eb="16">
      <t>カン</t>
    </rPh>
    <rPh sb="17" eb="18">
      <t>フン</t>
    </rPh>
    <phoneticPr fontId="2"/>
  </si>
  <si>
    <t>○１１月３日と９日の会場について</t>
    <rPh sb="3" eb="4">
      <t>ツキ</t>
    </rPh>
    <rPh sb="5" eb="6">
      <t>ヒ</t>
    </rPh>
    <rPh sb="10" eb="12">
      <t>カイジョウ</t>
    </rPh>
    <phoneticPr fontId="2"/>
  </si>
  <si>
    <t>の予定です。初日の結果をみて、会場を決定します。</t>
    <rPh sb="6" eb="8">
      <t>ショニチ</t>
    </rPh>
    <phoneticPr fontId="2"/>
  </si>
  <si>
    <t>試合時間は、原則定刻で行いますが、試合終了の時間によって、柔軟に対応してください。</t>
    <rPh sb="0" eb="2">
      <t>シアイ</t>
    </rPh>
    <rPh sb="2" eb="4">
      <t>ジカン</t>
    </rPh>
    <rPh sb="6" eb="8">
      <t>ゲンソク</t>
    </rPh>
    <rPh sb="8" eb="10">
      <t>テイコク</t>
    </rPh>
    <rPh sb="11" eb="12">
      <t>オコナ</t>
    </rPh>
    <rPh sb="17" eb="19">
      <t>シアイ</t>
    </rPh>
    <rPh sb="19" eb="21">
      <t>シュウリョウ</t>
    </rPh>
    <rPh sb="22" eb="24">
      <t>ジカン</t>
    </rPh>
    <rPh sb="29" eb="31">
      <t>ジュウナン</t>
    </rPh>
    <rPh sb="32" eb="34">
      <t>タイオウ</t>
    </rPh>
    <phoneticPr fontId="2"/>
  </si>
  <si>
    <t>可能性があるチームがあります。（例年、その場合は勝敗に関係なく順位を下にしています。）</t>
    <rPh sb="0" eb="3">
      <t>カノウセイ</t>
    </rPh>
    <rPh sb="16" eb="18">
      <t>レイネン</t>
    </rPh>
    <rPh sb="21" eb="23">
      <t>バアイ</t>
    </rPh>
    <rPh sb="24" eb="26">
      <t>ショウハイ</t>
    </rPh>
    <rPh sb="27" eb="29">
      <t>カンケイ</t>
    </rPh>
    <rPh sb="31" eb="33">
      <t>ジュンイ</t>
    </rPh>
    <rPh sb="34" eb="35">
      <t>シタ</t>
    </rPh>
    <phoneticPr fontId="2"/>
  </si>
  <si>
    <t>①人数の少ないチームはTOの回数を配慮しました。人数の多いチームは</t>
    <phoneticPr fontId="2"/>
  </si>
  <si>
    <t>②対戦時のユニフォームの色も配慮しましたが、配慮しきれていない場合もあります。</t>
    <rPh sb="12" eb="13">
      <t>イロ</t>
    </rPh>
    <rPh sb="14" eb="16">
      <t>ハイリョ</t>
    </rPh>
    <phoneticPr fontId="2"/>
  </si>
  <si>
    <t>③また、１日目の結果により、２日目以降のリーグが決まりますが、チーム状況を配慮して、</t>
    <phoneticPr fontId="2"/>
  </si>
  <si>
    <t>④人数が５人に満たない場合、怪我などのトラブルがあった場合には、３年生に出場してもらう</t>
    <rPh sb="1" eb="3">
      <t>ニンズウ</t>
    </rPh>
    <rPh sb="5" eb="6">
      <t>ヒト</t>
    </rPh>
    <rPh sb="7" eb="8">
      <t>ミ</t>
    </rPh>
    <rPh sb="11" eb="13">
      <t>バアイ</t>
    </rPh>
    <rPh sb="14" eb="16">
      <t>ケガ</t>
    </rPh>
    <rPh sb="27" eb="29">
      <t>バアイ</t>
    </rPh>
    <rPh sb="33" eb="35">
      <t>ネンセイ</t>
    </rPh>
    <rPh sb="36" eb="38">
      <t>シュツジョウ</t>
    </rPh>
    <phoneticPr fontId="2"/>
  </si>
  <si>
    <t>ご理解、ご協力ください。</t>
    <rPh sb="1" eb="3">
      <t>リカイ</t>
    </rPh>
    <rPh sb="5" eb="7">
      <t>キョウリョク</t>
    </rPh>
    <phoneticPr fontId="2"/>
  </si>
  <si>
    <t>11月2日（日）</t>
    <rPh sb="2" eb="3">
      <t>ガツ</t>
    </rPh>
    <rPh sb="4" eb="5">
      <t>ニチ</t>
    </rPh>
    <rPh sb="6" eb="7">
      <t>ニチ</t>
    </rPh>
    <phoneticPr fontId="2"/>
  </si>
  <si>
    <t>11月3日（祝）</t>
    <rPh sb="2" eb="3">
      <t>ガツ</t>
    </rPh>
    <rPh sb="4" eb="5">
      <t>ニチ</t>
    </rPh>
    <rPh sb="6" eb="7">
      <t>シュク</t>
    </rPh>
    <phoneticPr fontId="2"/>
  </si>
  <si>
    <t>ｂ１</t>
    <phoneticPr fontId="2"/>
  </si>
  <si>
    <t>ｂ２</t>
    <phoneticPr fontId="2"/>
  </si>
  <si>
    <t>b1</t>
    <phoneticPr fontId="2"/>
  </si>
  <si>
    <t>b2</t>
    <phoneticPr fontId="2"/>
  </si>
  <si>
    <t>b5</t>
    <phoneticPr fontId="2"/>
  </si>
  <si>
    <t>c1</t>
    <phoneticPr fontId="2"/>
  </si>
  <si>
    <t>d5</t>
    <phoneticPr fontId="2"/>
  </si>
  <si>
    <t>d1</t>
    <phoneticPr fontId="2"/>
  </si>
  <si>
    <t>d1</t>
    <phoneticPr fontId="2"/>
  </si>
  <si>
    <t>d2</t>
    <phoneticPr fontId="2"/>
  </si>
  <si>
    <t>d3</t>
    <phoneticPr fontId="2"/>
  </si>
  <si>
    <t>d4</t>
    <phoneticPr fontId="2"/>
  </si>
  <si>
    <t>d6</t>
    <phoneticPr fontId="2"/>
  </si>
  <si>
    <t>d6</t>
    <phoneticPr fontId="2"/>
  </si>
  <si>
    <t>Aブロック</t>
    <phoneticPr fontId="2"/>
  </si>
  <si>
    <t>a4</t>
    <phoneticPr fontId="2"/>
  </si>
  <si>
    <t>a5</t>
    <phoneticPr fontId="2"/>
  </si>
  <si>
    <t>a3</t>
    <phoneticPr fontId="2"/>
  </si>
  <si>
    <t>a1</t>
    <phoneticPr fontId="2"/>
  </si>
  <si>
    <t>a2</t>
    <phoneticPr fontId="2"/>
  </si>
  <si>
    <t>a3</t>
    <phoneticPr fontId="2"/>
  </si>
  <si>
    <t>総失点</t>
    <rPh sb="0" eb="1">
      <t>ソウ</t>
    </rPh>
    <rPh sb="1" eb="3">
      <t>シッテン</t>
    </rPh>
    <phoneticPr fontId="2"/>
  </si>
  <si>
    <t>得失
点差</t>
    <rPh sb="0" eb="2">
      <t>トクシツ</t>
    </rPh>
    <rPh sb="3" eb="5">
      <t>テンサ</t>
    </rPh>
    <phoneticPr fontId="2"/>
  </si>
  <si>
    <t>総
得点</t>
    <rPh sb="0" eb="1">
      <t>ソウ</t>
    </rPh>
    <rPh sb="2" eb="3">
      <t>トク</t>
    </rPh>
    <rPh sb="3" eb="4">
      <t>テン</t>
    </rPh>
    <phoneticPr fontId="2"/>
  </si>
  <si>
    <t>総
失点</t>
    <rPh sb="0" eb="1">
      <t>ソウ</t>
    </rPh>
    <rPh sb="2" eb="4">
      <t>シッテン</t>
    </rPh>
    <phoneticPr fontId="2"/>
  </si>
  <si>
    <t>Ｂ</t>
    <phoneticPr fontId="2"/>
  </si>
  <si>
    <t>Ａブロック</t>
    <phoneticPr fontId="2"/>
  </si>
  <si>
    <t>Ｂブロック</t>
    <phoneticPr fontId="2"/>
  </si>
  <si>
    <t>Ｃブロック</t>
    <phoneticPr fontId="2"/>
  </si>
  <si>
    <t>Ｄブロック</t>
    <phoneticPr fontId="2"/>
  </si>
  <si>
    <t>次のシートへ</t>
    <phoneticPr fontId="2"/>
  </si>
  <si>
    <t>⇒</t>
    <phoneticPr fontId="2"/>
  </si>
  <si>
    <t>休み</t>
    <phoneticPr fontId="2"/>
  </si>
  <si>
    <t>D</t>
    <phoneticPr fontId="2"/>
  </si>
  <si>
    <t>※入力は左下の三角形にして下さい。</t>
    <rPh sb="1" eb="3">
      <t>ニュウリョク</t>
    </rPh>
    <rPh sb="4" eb="6">
      <t>ヒダリシタ</t>
    </rPh>
    <rPh sb="7" eb="10">
      <t>サンカッケイ</t>
    </rPh>
    <rPh sb="13" eb="14">
      <t>クダ</t>
    </rPh>
    <phoneticPr fontId="2"/>
  </si>
  <si>
    <t>順位</t>
    <rPh sb="0" eb="1">
      <t>ジュン</t>
    </rPh>
    <rPh sb="1" eb="2">
      <t>イ</t>
    </rPh>
    <phoneticPr fontId="2"/>
  </si>
  <si>
    <t>２位</t>
    <rPh sb="1" eb="2">
      <t>イ</t>
    </rPh>
    <phoneticPr fontId="2"/>
  </si>
  <si>
    <t>３位</t>
    <rPh sb="1" eb="2">
      <t>イ</t>
    </rPh>
    <phoneticPr fontId="2"/>
  </si>
  <si>
    <t>４位</t>
    <rPh sb="1" eb="2">
      <t>イ</t>
    </rPh>
    <phoneticPr fontId="2"/>
  </si>
  <si>
    <t>11/3の試合</t>
    <phoneticPr fontId="2"/>
  </si>
  <si>
    <t>総得点</t>
    <rPh sb="0" eb="1">
      <t>ソウ</t>
    </rPh>
    <rPh sb="1" eb="2">
      <t>トク</t>
    </rPh>
    <rPh sb="2" eb="3">
      <t>テン</t>
    </rPh>
    <phoneticPr fontId="2"/>
  </si>
  <si>
    <t>得失点差</t>
    <rPh sb="0" eb="2">
      <t>トクシツ</t>
    </rPh>
    <rPh sb="2" eb="4">
      <t>テンサ</t>
    </rPh>
    <phoneticPr fontId="2"/>
  </si>
  <si>
    <t>５位</t>
    <rPh sb="1" eb="2">
      <t>イ</t>
    </rPh>
    <phoneticPr fontId="2"/>
  </si>
  <si>
    <t>６位</t>
    <rPh sb="1" eb="2">
      <t>イ</t>
    </rPh>
    <phoneticPr fontId="2"/>
  </si>
  <si>
    <t>７位</t>
    <rPh sb="1" eb="2">
      <t>イ</t>
    </rPh>
    <phoneticPr fontId="2"/>
  </si>
  <si>
    <t>８位</t>
    <rPh sb="1" eb="2">
      <t>イ</t>
    </rPh>
    <phoneticPr fontId="2"/>
  </si>
  <si>
    <t>９位</t>
    <rPh sb="1" eb="2">
      <t>イ</t>
    </rPh>
    <phoneticPr fontId="2"/>
  </si>
  <si>
    <t>１０位</t>
    <rPh sb="2" eb="3">
      <t>イ</t>
    </rPh>
    <phoneticPr fontId="2"/>
  </si>
  <si>
    <t>１２位</t>
    <rPh sb="2" eb="3">
      <t>イ</t>
    </rPh>
    <phoneticPr fontId="2"/>
  </si>
  <si>
    <t>１３位</t>
    <rPh sb="2" eb="3">
      <t>イ</t>
    </rPh>
    <phoneticPr fontId="2"/>
  </si>
  <si>
    <t>１４位</t>
    <rPh sb="2" eb="3">
      <t>イ</t>
    </rPh>
    <phoneticPr fontId="2"/>
  </si>
  <si>
    <t>１５位</t>
    <rPh sb="2" eb="3">
      <t>イ</t>
    </rPh>
    <phoneticPr fontId="2"/>
  </si>
  <si>
    <t>１６位</t>
    <rPh sb="2" eb="3">
      <t>イ</t>
    </rPh>
    <phoneticPr fontId="2"/>
  </si>
  <si>
    <t>１７位</t>
    <rPh sb="2" eb="3">
      <t>イ</t>
    </rPh>
    <phoneticPr fontId="2"/>
  </si>
  <si>
    <t>１８位</t>
    <rPh sb="2" eb="3">
      <t>イ</t>
    </rPh>
    <phoneticPr fontId="2"/>
  </si>
  <si>
    <t>１９位</t>
    <rPh sb="2" eb="3">
      <t>イ</t>
    </rPh>
    <phoneticPr fontId="2"/>
  </si>
  <si>
    <t>２０位</t>
    <rPh sb="2" eb="3">
      <t>イ</t>
    </rPh>
    <phoneticPr fontId="2"/>
  </si>
  <si>
    <t>２１位</t>
    <rPh sb="2" eb="3">
      <t>イ</t>
    </rPh>
    <phoneticPr fontId="2"/>
  </si>
  <si>
    <t>フリガナも入力できます！！</t>
    <rPh sb="5" eb="7">
      <t>ニュウリョク</t>
    </rPh>
    <phoneticPr fontId="2"/>
  </si>
  <si>
    <t>２位</t>
    <phoneticPr fontId="2"/>
  </si>
  <si>
    <t>高校</t>
    <phoneticPr fontId="2"/>
  </si>
  <si>
    <t>優秀選手</t>
    <phoneticPr fontId="2"/>
  </si>
  <si>
    <t>４位</t>
    <phoneticPr fontId="2"/>
  </si>
  <si>
    <t>１１位</t>
    <phoneticPr fontId="2"/>
  </si>
  <si>
    <t>敢闘選手</t>
    <phoneticPr fontId="2"/>
  </si>
  <si>
    <t>※入力は左下の△にしてください！！</t>
    <rPh sb="1" eb="3">
      <t>ニュウリョク</t>
    </rPh>
    <rPh sb="4" eb="6">
      <t>ヒダリシタ</t>
    </rPh>
    <phoneticPr fontId="2"/>
  </si>
  <si>
    <t>上位（Ａグループ）トーナメント</t>
    <rPh sb="0" eb="1">
      <t>ウエ</t>
    </rPh>
    <rPh sb="1" eb="2">
      <t>イ</t>
    </rPh>
    <phoneticPr fontId="2"/>
  </si>
  <si>
    <t>中位（Ｂグループ）トーナメント</t>
    <rPh sb="1" eb="2">
      <t>イ</t>
    </rPh>
    <phoneticPr fontId="2"/>
  </si>
  <si>
    <t>下位（Ｃ）L</t>
    <phoneticPr fontId="2"/>
  </si>
  <si>
    <t>上位（Ａ）Ｔ</t>
    <rPh sb="0" eb="2">
      <t>ジョウイ</t>
    </rPh>
    <phoneticPr fontId="2"/>
  </si>
  <si>
    <t>下位（Ｃグループ）リーグ戦表</t>
    <rPh sb="0" eb="1">
      <t>シタ</t>
    </rPh>
    <rPh sb="1" eb="2">
      <t>イ</t>
    </rPh>
    <rPh sb="12" eb="13">
      <t>セン</t>
    </rPh>
    <rPh sb="13" eb="14">
      <t>ヒョウ</t>
    </rPh>
    <phoneticPr fontId="2"/>
  </si>
  <si>
    <t>中位（Ｂ）T</t>
    <rPh sb="0" eb="2">
      <t>チュウイ</t>
    </rPh>
    <phoneticPr fontId="2"/>
  </si>
  <si>
    <t>ＨＰ</t>
    <phoneticPr fontId="2"/>
  </si>
  <si>
    <t>◎権藤</t>
    <rPh sb="1" eb="3">
      <t>ゴンドウ</t>
    </rPh>
    <phoneticPr fontId="2"/>
  </si>
  <si>
    <t>チーム</t>
    <phoneticPr fontId="2"/>
  </si>
  <si>
    <t>④最終日は、ＴＯの回数や条件に差があります。</t>
    <rPh sb="9" eb="11">
      <t>カイスウ</t>
    </rPh>
    <rPh sb="12" eb="14">
      <t>ジョウケン</t>
    </rPh>
    <rPh sb="15" eb="16">
      <t>サ</t>
    </rPh>
    <phoneticPr fontId="2"/>
  </si>
  <si>
    <t>１１月２日（日）</t>
    <rPh sb="6" eb="7">
      <t>ヒ</t>
    </rPh>
    <phoneticPr fontId="2"/>
  </si>
  <si>
    <t>１１月３日（祝）</t>
    <rPh sb="6" eb="7">
      <t>シュク</t>
    </rPh>
    <phoneticPr fontId="2"/>
  </si>
  <si>
    <t>１１月９日（日）</t>
    <rPh sb="4" eb="5">
      <t>ヒ</t>
    </rPh>
    <rPh sb="6" eb="7">
      <t>ヒ</t>
    </rPh>
    <phoneticPr fontId="2"/>
  </si>
  <si>
    <t>１１月１６日（日）</t>
    <rPh sb="5" eb="6">
      <t>ヒ</t>
    </rPh>
    <rPh sb="7" eb="8">
      <t>ヒ</t>
    </rPh>
    <phoneticPr fontId="2"/>
  </si>
  <si>
    <t>　各ピリオド、チームファール５回よりフリースロー（正規）</t>
    <rPh sb="1" eb="2">
      <t>カク</t>
    </rPh>
    <rPh sb="15" eb="16">
      <t>カイ</t>
    </rPh>
    <rPh sb="25" eb="27">
      <t>セイキ</t>
    </rPh>
    <phoneticPr fontId="2"/>
  </si>
  <si>
    <t>　個人ファール５回でファールアウト（正規）</t>
    <rPh sb="1" eb="3">
      <t>コジン</t>
    </rPh>
    <rPh sb="8" eb="9">
      <t>カイ</t>
    </rPh>
    <rPh sb="18" eb="20">
      <t>セイキ</t>
    </rPh>
    <phoneticPr fontId="2"/>
  </si>
  <si>
    <t>北かわち皐が丘</t>
    <rPh sb="0" eb="1">
      <t>キタ</t>
    </rPh>
    <rPh sb="4" eb="5">
      <t>ススム</t>
    </rPh>
    <rPh sb="6" eb="7">
      <t>オカ</t>
    </rPh>
    <phoneticPr fontId="2"/>
  </si>
  <si>
    <t>◎安部　山本　吉川</t>
    <rPh sb="1" eb="3">
      <t>アベ</t>
    </rPh>
    <rPh sb="4" eb="6">
      <t>ヤマモト</t>
    </rPh>
    <rPh sb="7" eb="9">
      <t>ヨシカワ</t>
    </rPh>
    <phoneticPr fontId="2"/>
  </si>
  <si>
    <t>◎下水流　松下　岡田</t>
    <rPh sb="1" eb="4">
      <t>シモヅル</t>
    </rPh>
    <rPh sb="5" eb="7">
      <t>マツシタ</t>
    </rPh>
    <rPh sb="8" eb="10">
      <t>オカダ</t>
    </rPh>
    <phoneticPr fontId="2"/>
  </si>
  <si>
    <t>◎梅市　梅村　米崎</t>
    <rPh sb="1" eb="2">
      <t>ウメ</t>
    </rPh>
    <rPh sb="2" eb="3">
      <t>イチ</t>
    </rPh>
    <rPh sb="4" eb="6">
      <t>ウメムラ</t>
    </rPh>
    <rPh sb="7" eb="8">
      <t>コメ</t>
    </rPh>
    <rPh sb="8" eb="9">
      <t>サキ</t>
    </rPh>
    <phoneticPr fontId="2"/>
  </si>
  <si>
    <t>◎藤井　常盤　乾　寺嶋　</t>
    <rPh sb="1" eb="3">
      <t>フジイ</t>
    </rPh>
    <rPh sb="4" eb="6">
      <t>トキワ</t>
    </rPh>
    <rPh sb="7" eb="8">
      <t>イヌイ</t>
    </rPh>
    <phoneticPr fontId="2"/>
  </si>
  <si>
    <t xml:space="preserve">   浦山　橘　各コーチ</t>
    <rPh sb="8" eb="9">
      <t>カク</t>
    </rPh>
    <phoneticPr fontId="2"/>
  </si>
  <si>
    <t>会計</t>
    <rPh sb="0" eb="2">
      <t>カイケイ</t>
    </rPh>
    <phoneticPr fontId="2"/>
  </si>
  <si>
    <t>懇親会</t>
    <rPh sb="0" eb="2">
      <t>コンシン</t>
    </rPh>
    <rPh sb="2" eb="3">
      <t>カイ</t>
    </rPh>
    <phoneticPr fontId="2"/>
  </si>
  <si>
    <t>A</t>
    <phoneticPr fontId="2"/>
  </si>
  <si>
    <t>B</t>
    <phoneticPr fontId="2"/>
  </si>
  <si>
    <t>B</t>
    <phoneticPr fontId="2"/>
  </si>
  <si>
    <t>A</t>
    <phoneticPr fontId="2"/>
  </si>
  <si>
    <t>不参加</t>
    <rPh sb="0" eb="3">
      <t>フサンカ</t>
    </rPh>
    <phoneticPr fontId="2"/>
  </si>
  <si>
    <t>⑥１・２日目が連続となる為、２日目の会場校となる学校の会場設営への負担や、生徒の体力面の負担を考え、</t>
    <rPh sb="4" eb="5">
      <t>ヒ</t>
    </rPh>
    <rPh sb="5" eb="6">
      <t>メ</t>
    </rPh>
    <rPh sb="7" eb="9">
      <t>レンゾク</t>
    </rPh>
    <rPh sb="12" eb="13">
      <t>タメ</t>
    </rPh>
    <rPh sb="15" eb="16">
      <t>ヒ</t>
    </rPh>
    <rPh sb="16" eb="17">
      <t>メ</t>
    </rPh>
    <rPh sb="18" eb="20">
      <t>カイジョウ</t>
    </rPh>
    <rPh sb="20" eb="21">
      <t>コウ</t>
    </rPh>
    <rPh sb="24" eb="26">
      <t>ガッコウ</t>
    </rPh>
    <rPh sb="27" eb="29">
      <t>カイジョウ</t>
    </rPh>
    <rPh sb="29" eb="31">
      <t>セツエイ</t>
    </rPh>
    <rPh sb="33" eb="35">
      <t>フタン</t>
    </rPh>
    <rPh sb="37" eb="39">
      <t>セイト</t>
    </rPh>
    <rPh sb="40" eb="42">
      <t>タイリョク</t>
    </rPh>
    <rPh sb="42" eb="43">
      <t>メン</t>
    </rPh>
    <rPh sb="44" eb="46">
      <t>フタン</t>
    </rPh>
    <rPh sb="47" eb="48">
      <t>カンガ</t>
    </rPh>
    <phoneticPr fontId="2"/>
  </si>
  <si>
    <t>　２日目の時程を例年より１時間遅れとしました。</t>
    <rPh sb="5" eb="6">
      <t>ジ</t>
    </rPh>
    <rPh sb="6" eb="7">
      <t>テイ</t>
    </rPh>
    <rPh sb="8" eb="10">
      <t>レイネン</t>
    </rPh>
    <rPh sb="13" eb="15">
      <t>ジカン</t>
    </rPh>
    <rPh sb="15" eb="16">
      <t>オク</t>
    </rPh>
    <phoneticPr fontId="2"/>
  </si>
  <si>
    <t>⑦試合結果により３日目の会場は、上位＋下位となるか、中位＋下位となるか変わります。</t>
    <phoneticPr fontId="2"/>
  </si>
  <si>
    <t>B</t>
    <phoneticPr fontId="2"/>
  </si>
  <si>
    <t>◎佐藤</t>
    <rPh sb="1" eb="3">
      <t>サトウ</t>
    </rPh>
    <phoneticPr fontId="2"/>
  </si>
  <si>
    <t>中間最終10/10、３年生参加？</t>
    <rPh sb="0" eb="2">
      <t>チュウカン</t>
    </rPh>
    <rPh sb="2" eb="4">
      <t>サイシュウ</t>
    </rPh>
    <rPh sb="11" eb="13">
      <t>ネンセイ</t>
    </rPh>
    <rPh sb="13" eb="15">
      <t>サンカ</t>
    </rPh>
    <phoneticPr fontId="2"/>
  </si>
  <si>
    <t>休　憩（３０分間）</t>
    <rPh sb="0" eb="1">
      <t>キュウ</t>
    </rPh>
    <rPh sb="2" eb="3">
      <t>イコイ</t>
    </rPh>
    <rPh sb="6" eb="7">
      <t>フン</t>
    </rPh>
    <rPh sb="7" eb="8">
      <t>カン</t>
    </rPh>
    <phoneticPr fontId="2"/>
  </si>
  <si>
    <t>　それに伴い昼休みの時間が遅くなるので、間の休憩時間を長くし、お昼ご飯は適宜取って頂けるようにしました。</t>
    <phoneticPr fontId="2"/>
  </si>
  <si>
    <t>　 浅尾　田中　山村</t>
    <rPh sb="2" eb="4">
      <t>アサオ</t>
    </rPh>
    <rPh sb="8" eb="10">
      <t>ヤマムラ</t>
    </rPh>
    <phoneticPr fontId="2"/>
  </si>
  <si>
    <t>C</t>
    <phoneticPr fontId="2"/>
  </si>
  <si>
    <t>B</t>
    <phoneticPr fontId="2"/>
  </si>
  <si>
    <t>b5</t>
    <phoneticPr fontId="2"/>
  </si>
  <si>
    <t>c5</t>
    <phoneticPr fontId="2"/>
  </si>
  <si>
    <t>c1</t>
    <phoneticPr fontId="2"/>
  </si>
  <si>
    <t>c2</t>
    <phoneticPr fontId="2"/>
  </si>
  <si>
    <t>c3</t>
    <phoneticPr fontId="2"/>
  </si>
  <si>
    <t>c4</t>
    <phoneticPr fontId="2"/>
  </si>
  <si>
    <t>c2</t>
    <phoneticPr fontId="2"/>
  </si>
  <si>
    <t>c4</t>
    <phoneticPr fontId="2"/>
  </si>
  <si>
    <t>c2</t>
    <phoneticPr fontId="2"/>
  </si>
  <si>
    <t>c5</t>
    <phoneticPr fontId="2"/>
  </si>
  <si>
    <t>c4</t>
    <phoneticPr fontId="2"/>
  </si>
  <si>
    <t>b2</t>
    <phoneticPr fontId="2"/>
  </si>
  <si>
    <t>C</t>
    <phoneticPr fontId="2"/>
  </si>
  <si>
    <t>C</t>
    <phoneticPr fontId="2"/>
  </si>
  <si>
    <t>中間最終10/15、10/26修旅翌日（１年のみ）</t>
    <rPh sb="0" eb="2">
      <t>チュウカン</t>
    </rPh>
    <rPh sb="2" eb="4">
      <t>サイシュウ</t>
    </rPh>
    <rPh sb="15" eb="16">
      <t>オサム</t>
    </rPh>
    <rPh sb="16" eb="17">
      <t>タビ</t>
    </rPh>
    <rPh sb="17" eb="19">
      <t>ヨクジツ</t>
    </rPh>
    <rPh sb="21" eb="22">
      <t>ネン</t>
    </rPh>
    <phoneticPr fontId="2"/>
  </si>
  <si>
    <t>⇒</t>
    <phoneticPr fontId="2"/>
  </si>
  <si>
    <t>A①</t>
    <phoneticPr fontId="2"/>
  </si>
  <si>
    <t>B①</t>
    <phoneticPr fontId="2"/>
  </si>
  <si>
    <t>①</t>
    <phoneticPr fontId="2"/>
  </si>
  <si>
    <t>②</t>
    <phoneticPr fontId="2"/>
  </si>
  <si>
    <t>③</t>
    <phoneticPr fontId="2"/>
  </si>
  <si>
    <t>④</t>
    <phoneticPr fontId="2"/>
  </si>
  <si>
    <t>⑤</t>
    <phoneticPr fontId="2"/>
  </si>
  <si>
    <t>⑥</t>
    <phoneticPr fontId="2"/>
  </si>
  <si>
    <t>⑦</t>
    <phoneticPr fontId="2"/>
  </si>
  <si>
    <t>上位（Ａ）T</t>
    <rPh sb="0" eb="2">
      <t>ジョウイ</t>
    </rPh>
    <phoneticPr fontId="2"/>
  </si>
  <si>
    <t>②</t>
    <phoneticPr fontId="2"/>
  </si>
  <si>
    <t>④</t>
    <phoneticPr fontId="2"/>
  </si>
  <si>
    <t>中位（Ｂ）Ｔ</t>
    <rPh sb="0" eb="2">
      <t>チュウイ</t>
    </rPh>
    <phoneticPr fontId="2"/>
  </si>
  <si>
    <t>下位（Ｃ）Ｌ</t>
    <rPh sb="0" eb="2">
      <t>カイ</t>
    </rPh>
    <phoneticPr fontId="2"/>
  </si>
  <si>
    <t>片付け（20分）・各校ミーティング（３分）⇒解散18:30頃</t>
    <rPh sb="0" eb="2">
      <t>カタヅ</t>
    </rPh>
    <rPh sb="6" eb="7">
      <t>フン</t>
    </rPh>
    <rPh sb="9" eb="10">
      <t>カク</t>
    </rPh>
    <rPh sb="10" eb="11">
      <t>コウ</t>
    </rPh>
    <rPh sb="19" eb="20">
      <t>フン</t>
    </rPh>
    <rPh sb="22" eb="24">
      <t>カイサン</t>
    </rPh>
    <rPh sb="29" eb="30">
      <t>ゴロ</t>
    </rPh>
    <phoneticPr fontId="2"/>
  </si>
  <si>
    <r>
      <t>両ブロック</t>
    </r>
    <r>
      <rPr>
        <sz val="14"/>
        <rFont val="HG丸ｺﾞｼｯｸM-PRO"/>
        <family val="3"/>
        <charset val="128"/>
      </rPr>
      <t>（10分－2分－10分）</t>
    </r>
    <rPh sb="0" eb="1">
      <t>リョウ</t>
    </rPh>
    <rPh sb="8" eb="9">
      <t>フン</t>
    </rPh>
    <rPh sb="11" eb="12">
      <t>フン</t>
    </rPh>
    <rPh sb="15" eb="16">
      <t>フン</t>
    </rPh>
    <phoneticPr fontId="2"/>
  </si>
  <si>
    <t>a1</t>
    <phoneticPr fontId="2"/>
  </si>
  <si>
    <t>１・２日目が連続となる為、２日目の会場校となる学校の会場設営への負担や、</t>
    <phoneticPr fontId="2"/>
  </si>
  <si>
    <t>　２日目の会場及び組合せは、１日目の試合の結果が出次第、早急に決めて両会場に連絡致します。</t>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ソウキュウ</t>
    </rPh>
    <rPh sb="31" eb="32">
      <t>キ</t>
    </rPh>
    <rPh sb="34" eb="35">
      <t>リョウ</t>
    </rPh>
    <rPh sb="35" eb="37">
      <t>カイジョウ</t>
    </rPh>
    <rPh sb="38" eb="40">
      <t>レンラク</t>
    </rPh>
    <rPh sb="40" eb="41">
      <t>イタ</t>
    </rPh>
    <phoneticPr fontId="2"/>
  </si>
  <si>
    <r>
      <t>⑤</t>
    </r>
    <r>
      <rPr>
        <b/>
        <sz val="11"/>
        <color indexed="10"/>
        <rFont val="HG丸ｺﾞｼｯｸM-PRO"/>
        <family val="3"/>
        <charset val="128"/>
      </rPr>
      <t>２日目の会場及び組合せは、１日目の試合の結果が出次第、早急に決めて両会場に連絡致します。</t>
    </r>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ソウキュウ</t>
    </rPh>
    <rPh sb="31" eb="32">
      <t>キ</t>
    </rPh>
    <rPh sb="34" eb="35">
      <t>リョウ</t>
    </rPh>
    <rPh sb="35" eb="37">
      <t>カイジョウ</t>
    </rPh>
    <rPh sb="38" eb="40">
      <t>レンラク</t>
    </rPh>
    <rPh sb="40" eb="41">
      <t>イタ</t>
    </rPh>
    <phoneticPr fontId="2"/>
  </si>
  <si>
    <r>
      <rPr>
        <sz val="10"/>
        <rFont val="HG丸ｺﾞｼｯｸM-PRO"/>
        <family val="3"/>
        <charset val="128"/>
      </rPr>
      <t>生徒の体力面の負担を考え、</t>
    </r>
    <r>
      <rPr>
        <b/>
        <sz val="10"/>
        <color indexed="10"/>
        <rFont val="HG丸ｺﾞｼｯｸM-PRO"/>
        <family val="3"/>
        <charset val="128"/>
      </rPr>
      <t>２日目の時程を例年より１時間遅れとしました。</t>
    </r>
    <phoneticPr fontId="2"/>
  </si>
  <si>
    <t>　Ａ・Ｂ・Ｃブロックは５チームリーグ、Ｄブロックは６チームリーグとなりました。</t>
    <phoneticPr fontId="2"/>
  </si>
  <si>
    <t>　Ｄブロックは、８分‐２分‐８分のハーフゲーム</t>
    <phoneticPr fontId="2"/>
  </si>
  <si>
    <t>　Ａ・Ｂ・Ｃブロックは、１０分-２分-１０分のハーフゲームです。</t>
    <phoneticPr fontId="2"/>
  </si>
  <si>
    <t>●Ｄブロックは６チームリーグなので、8分－2分－8分</t>
    <rPh sb="19" eb="20">
      <t>フン</t>
    </rPh>
    <rPh sb="22" eb="23">
      <t>フン</t>
    </rPh>
    <rPh sb="25" eb="26">
      <t>フン</t>
    </rPh>
    <phoneticPr fontId="2"/>
  </si>
  <si>
    <t>●Ａ・B・Ｃブロックは５チームリーグなので、10分－2分－10分</t>
    <rPh sb="24" eb="25">
      <t>フン</t>
    </rPh>
    <rPh sb="27" eb="28">
      <t>フン</t>
    </rPh>
    <rPh sb="31" eb="32">
      <t>フン</t>
    </rPh>
    <phoneticPr fontId="2"/>
  </si>
  <si>
    <t>d5</t>
    <phoneticPr fontId="2"/>
  </si>
  <si>
    <t>a2</t>
    <phoneticPr fontId="2"/>
  </si>
  <si>
    <t>b2</t>
    <phoneticPr fontId="2"/>
  </si>
  <si>
    <t>b5</t>
    <phoneticPr fontId="2"/>
  </si>
  <si>
    <t>ｂ１</t>
    <phoneticPr fontId="2"/>
  </si>
  <si>
    <t>d5</t>
    <phoneticPr fontId="2"/>
  </si>
  <si>
    <t>d2</t>
    <phoneticPr fontId="2"/>
  </si>
  <si>
    <t>d3</t>
    <phoneticPr fontId="2"/>
  </si>
  <si>
    <t>d4</t>
    <phoneticPr fontId="2"/>
  </si>
  <si>
    <t>a1</t>
    <phoneticPr fontId="2"/>
  </si>
  <si>
    <t>①</t>
    <phoneticPr fontId="2"/>
  </si>
  <si>
    <t>③</t>
    <phoneticPr fontId="2"/>
  </si>
  <si>
    <t>３日目（１１月９日）…香里丘・門真西</t>
    <rPh sb="11" eb="12">
      <t>カオリ</t>
    </rPh>
    <rPh sb="12" eb="13">
      <t>サト</t>
    </rPh>
    <rPh sb="13" eb="14">
      <t>オカ</t>
    </rPh>
    <rPh sb="15" eb="17">
      <t>カドマ</t>
    </rPh>
    <rPh sb="17" eb="18">
      <t>ニシ</t>
    </rPh>
    <phoneticPr fontId="2"/>
  </si>
  <si>
    <t>初日の結果や審判割当を考えて、組み替えますのでご了承ください。</t>
    <rPh sb="0" eb="2">
      <t>ショニチ</t>
    </rPh>
    <rPh sb="3" eb="5">
      <t>ケッカ</t>
    </rPh>
    <rPh sb="6" eb="8">
      <t>シンパン</t>
    </rPh>
    <rPh sb="8" eb="10">
      <t>ワリアテ</t>
    </rPh>
    <rPh sb="11" eb="12">
      <t>カンガ</t>
    </rPh>
    <rPh sb="15" eb="16">
      <t>ク</t>
    </rPh>
    <rPh sb="17" eb="18">
      <t>カ</t>
    </rPh>
    <rPh sb="24" eb="26">
      <t>リョウショウ</t>
    </rPh>
    <phoneticPr fontId="2"/>
  </si>
  <si>
    <t>　これも初日の結果や審判割当によって変わる可能性があります。</t>
    <rPh sb="4" eb="6">
      <t>ショニチ</t>
    </rPh>
    <rPh sb="10" eb="12">
      <t>シンパン</t>
    </rPh>
    <rPh sb="12" eb="14">
      <t>ワリアテ</t>
    </rPh>
    <phoneticPr fontId="2"/>
  </si>
  <si>
    <t>A③</t>
    <phoneticPr fontId="2"/>
  </si>
  <si>
    <t>B③</t>
    <phoneticPr fontId="2"/>
  </si>
  <si>
    <t>A④</t>
    <phoneticPr fontId="2"/>
  </si>
  <si>
    <t>B④</t>
    <phoneticPr fontId="2"/>
  </si>
  <si>
    <t>A⑥</t>
    <phoneticPr fontId="2"/>
  </si>
  <si>
    <t>B⑥</t>
    <phoneticPr fontId="2"/>
  </si>
  <si>
    <t>A②</t>
    <phoneticPr fontId="2"/>
  </si>
  <si>
    <t>B②</t>
    <phoneticPr fontId="2"/>
  </si>
  <si>
    <t>現段階では、昨年通り、上位＋下位、中位という組合せを考えています。</t>
    <rPh sb="6" eb="8">
      <t>サクネン</t>
    </rPh>
    <rPh sb="8" eb="9">
      <t>トオ</t>
    </rPh>
    <rPh sb="11" eb="13">
      <t>ジョウイ</t>
    </rPh>
    <rPh sb="14" eb="16">
      <t>カイ</t>
    </rPh>
    <rPh sb="17" eb="18">
      <t>ナカ</t>
    </rPh>
    <rPh sb="18" eb="19">
      <t>イ</t>
    </rPh>
    <rPh sb="22" eb="24">
      <t>クミアワ</t>
    </rPh>
    <phoneticPr fontId="2"/>
  </si>
  <si>
    <t>　昨年通り、現段階では上位＋下位、中位いう組合せを考えています。</t>
    <rPh sb="1" eb="3">
      <t>サクネン</t>
    </rPh>
    <rPh sb="3" eb="4">
      <t>トオ</t>
    </rPh>
    <rPh sb="6" eb="9">
      <t>ゲンダンカイ</t>
    </rPh>
    <rPh sb="14" eb="16">
      <t>カイ</t>
    </rPh>
    <rPh sb="17" eb="18">
      <t>ナカ</t>
    </rPh>
    <rPh sb="18" eb="19">
      <t>イ</t>
    </rPh>
    <rPh sb="21" eb="23">
      <t>クミアワ</t>
    </rPh>
    <phoneticPr fontId="2"/>
  </si>
  <si>
    <t>b3</t>
    <phoneticPr fontId="2"/>
  </si>
  <si>
    <t>b4</t>
    <phoneticPr fontId="2"/>
  </si>
  <si>
    <t>※予選・本戦共に、同点の場合は３分間の延長戦</t>
    <rPh sb="1" eb="3">
      <t>ヨセン</t>
    </rPh>
    <rPh sb="4" eb="5">
      <t>ホン</t>
    </rPh>
    <rPh sb="5" eb="6">
      <t>セン</t>
    </rPh>
    <rPh sb="6" eb="7">
      <t>トモ</t>
    </rPh>
    <rPh sb="9" eb="10">
      <t>ドウ</t>
    </rPh>
    <rPh sb="10" eb="11">
      <t>テン</t>
    </rPh>
    <rPh sb="12" eb="14">
      <t>バアイ</t>
    </rPh>
    <rPh sb="16" eb="18">
      <t>フンカン</t>
    </rPh>
    <rPh sb="19" eb="22">
      <t>エンチョウセン</t>
    </rPh>
    <phoneticPr fontId="2"/>
  </si>
  <si>
    <t>（ファール・ゴールについては、ハーフゲームは２Ｑの継続、フルゲームは４Ｑの継続）</t>
    <rPh sb="25" eb="27">
      <t>ケイゾク</t>
    </rPh>
    <rPh sb="37" eb="39">
      <t>ケイゾク</t>
    </rPh>
    <phoneticPr fontId="2"/>
  </si>
  <si>
    <t>（会場）</t>
    <rPh sb="1" eb="3">
      <t>カイジョウ</t>
    </rPh>
    <phoneticPr fontId="2"/>
  </si>
  <si>
    <t>２日目（１１月３日）…長尾・交野　（門真西は念のため予備会場とさせて頂きます）</t>
    <rPh sb="11" eb="13">
      <t>ナガオ</t>
    </rPh>
    <rPh sb="14" eb="16">
      <t>カタノ</t>
    </rPh>
    <rPh sb="18" eb="20">
      <t>カドマ</t>
    </rPh>
    <rPh sb="20" eb="21">
      <t>ニシ</t>
    </rPh>
    <rPh sb="22" eb="23">
      <t>ネン</t>
    </rPh>
    <rPh sb="26" eb="28">
      <t>ヨビ</t>
    </rPh>
    <rPh sb="28" eb="30">
      <t>カイジョウ</t>
    </rPh>
    <rPh sb="34" eb="35">
      <t>イタダ</t>
    </rPh>
    <phoneticPr fontId="2"/>
  </si>
  <si>
    <t>◎大西　武井　佐藤　那須</t>
    <rPh sb="4" eb="5">
      <t>タケ</t>
    </rPh>
    <rPh sb="5" eb="6">
      <t>イ</t>
    </rPh>
    <rPh sb="10" eb="12">
      <t>ナス</t>
    </rPh>
    <phoneticPr fontId="2"/>
  </si>
  <si>
    <t>◎中村　長戸</t>
    <rPh sb="1" eb="3">
      <t>ナカムラ</t>
    </rPh>
    <rPh sb="4" eb="5">
      <t>ナガ</t>
    </rPh>
    <rPh sb="5" eb="6">
      <t>ト</t>
    </rPh>
    <phoneticPr fontId="2"/>
  </si>
  <si>
    <t>ユニフォームに準ずるものを、極力着用して頂けるように、お願い致します。</t>
    <rPh sb="7" eb="8">
      <t>ジュン</t>
    </rPh>
    <rPh sb="14" eb="16">
      <t>キョクリョク</t>
    </rPh>
    <rPh sb="16" eb="18">
      <t>チャクヨウ</t>
    </rPh>
    <rPh sb="20" eb="21">
      <t>イタダ</t>
    </rPh>
    <rPh sb="28" eb="29">
      <t>ネガイ</t>
    </rPh>
    <rPh sb="30" eb="31">
      <t>タ</t>
    </rPh>
    <phoneticPr fontId="2"/>
  </si>
  <si>
    <t>試合が続くチームがある為、１０分間の休憩を取ります。</t>
    <rPh sb="0" eb="2">
      <t>シアイ</t>
    </rPh>
    <rPh sb="3" eb="4">
      <t>ツヅ</t>
    </rPh>
    <rPh sb="11" eb="12">
      <t>タメ</t>
    </rPh>
    <rPh sb="15" eb="16">
      <t>フン</t>
    </rPh>
    <rPh sb="16" eb="17">
      <t>カン</t>
    </rPh>
    <rPh sb="18" eb="20">
      <t>キュウケイ</t>
    </rPh>
    <rPh sb="21" eb="22">
      <t>ト</t>
    </rPh>
    <phoneticPr fontId="2"/>
  </si>
  <si>
    <t>最後に、優勝チームのキャプテンに全チームを代表して挨拶をしてもらいます。</t>
    <rPh sb="0" eb="2">
      <t>サイゴ</t>
    </rPh>
    <rPh sb="4" eb="6">
      <t>ユウショウ</t>
    </rPh>
    <rPh sb="16" eb="17">
      <t>ゼン</t>
    </rPh>
    <rPh sb="21" eb="23">
      <t>ダイヒョウ</t>
    </rPh>
    <rPh sb="25" eb="27">
      <t>アイサツ</t>
    </rPh>
    <phoneticPr fontId="2"/>
  </si>
  <si>
    <t>これをもって、各校キャプテンの顧問の先生への挨拶まわりを割愛したいと思います。</t>
    <rPh sb="7" eb="8">
      <t>カク</t>
    </rPh>
    <rPh sb="8" eb="9">
      <t>コウ</t>
    </rPh>
    <rPh sb="15" eb="17">
      <t>コモン</t>
    </rPh>
    <rPh sb="18" eb="20">
      <t>センセイ</t>
    </rPh>
    <rPh sb="22" eb="24">
      <t>アイサツ</t>
    </rPh>
    <rPh sb="28" eb="30">
      <t>カツアイ</t>
    </rPh>
    <rPh sb="34" eb="35">
      <t>オモ</t>
    </rPh>
    <phoneticPr fontId="2"/>
  </si>
  <si>
    <t>米崎</t>
    <rPh sb="0" eb="1">
      <t>ヨネ</t>
    </rPh>
    <rPh sb="1" eb="2">
      <t>ザキ</t>
    </rPh>
    <phoneticPr fontId="2"/>
  </si>
  <si>
    <t>梅村</t>
    <rPh sb="0" eb="2">
      <t>ウメムラ</t>
    </rPh>
    <phoneticPr fontId="2"/>
  </si>
  <si>
    <t>山田</t>
    <rPh sb="0" eb="2">
      <t>ヤマダ</t>
    </rPh>
    <phoneticPr fontId="2"/>
  </si>
  <si>
    <t>橘</t>
    <rPh sb="0" eb="1">
      <t>タチバナ</t>
    </rPh>
    <phoneticPr fontId="2"/>
  </si>
  <si>
    <t>安部</t>
    <rPh sb="0" eb="2">
      <t>アベ</t>
    </rPh>
    <phoneticPr fontId="2"/>
  </si>
  <si>
    <t>松下</t>
    <rPh sb="0" eb="2">
      <t>マツシタ</t>
    </rPh>
    <phoneticPr fontId="2"/>
  </si>
  <si>
    <t>中村</t>
    <rPh sb="0" eb="2">
      <t>ナカムラ</t>
    </rPh>
    <phoneticPr fontId="2"/>
  </si>
  <si>
    <t>山本</t>
    <rPh sb="0" eb="2">
      <t>ヤマモト</t>
    </rPh>
    <phoneticPr fontId="2"/>
  </si>
  <si>
    <t>梅市</t>
    <rPh sb="0" eb="1">
      <t>ウメ</t>
    </rPh>
    <rPh sb="1" eb="2">
      <t>イチ</t>
    </rPh>
    <phoneticPr fontId="2"/>
  </si>
  <si>
    <t>皐が丘</t>
    <rPh sb="0" eb="1">
      <t>コウ</t>
    </rPh>
    <rPh sb="2" eb="3">
      <t>オカ</t>
    </rPh>
    <phoneticPr fontId="2"/>
  </si>
  <si>
    <t>２位リーグ</t>
    <rPh sb="1" eb="2">
      <t>イ</t>
    </rPh>
    <phoneticPr fontId="2"/>
  </si>
  <si>
    <r>
      <t>１位＋２位リーグ</t>
    </r>
    <r>
      <rPr>
        <sz val="14"/>
        <rFont val="HG丸ｺﾞｼｯｸM-PRO"/>
        <family val="3"/>
        <charset val="128"/>
      </rPr>
      <t>（10分－2分－10分）</t>
    </r>
    <rPh sb="1" eb="2">
      <t>イ</t>
    </rPh>
    <rPh sb="4" eb="5">
      <t>イ</t>
    </rPh>
    <rPh sb="11" eb="12">
      <t>フン</t>
    </rPh>
    <rPh sb="14" eb="15">
      <t>フン</t>
    </rPh>
    <rPh sb="18" eb="19">
      <t>フン</t>
    </rPh>
    <phoneticPr fontId="2"/>
  </si>
  <si>
    <t>３位リーグ</t>
    <rPh sb="1" eb="2">
      <t>イ</t>
    </rPh>
    <phoneticPr fontId="2"/>
  </si>
  <si>
    <r>
      <t>３位＋４位リーグ</t>
    </r>
    <r>
      <rPr>
        <sz val="14"/>
        <rFont val="HG丸ｺﾞｼｯｸM-PRO"/>
        <family val="3"/>
        <charset val="128"/>
      </rPr>
      <t>（10分－2分－10分）</t>
    </r>
    <rPh sb="1" eb="2">
      <t>イ</t>
    </rPh>
    <rPh sb="4" eb="5">
      <t>イ</t>
    </rPh>
    <rPh sb="11" eb="12">
      <t>フン</t>
    </rPh>
    <rPh sb="14" eb="15">
      <t>フン</t>
    </rPh>
    <rPh sb="18" eb="19">
      <t>フン</t>
    </rPh>
    <phoneticPr fontId="2"/>
  </si>
  <si>
    <t>-</t>
    <phoneticPr fontId="2"/>
  </si>
  <si>
    <t>-</t>
    <phoneticPr fontId="2"/>
  </si>
  <si>
    <t>香里丘</t>
    <rPh sb="0" eb="1">
      <t>カオリ</t>
    </rPh>
    <rPh sb="1" eb="2">
      <t>サト</t>
    </rPh>
    <rPh sb="2" eb="3">
      <t>オカ</t>
    </rPh>
    <phoneticPr fontId="2"/>
  </si>
  <si>
    <t>×</t>
    <phoneticPr fontId="2"/>
  </si>
  <si>
    <t>緑風冠</t>
    <rPh sb="0" eb="1">
      <t>リョク</t>
    </rPh>
    <rPh sb="1" eb="2">
      <t>カゼ</t>
    </rPh>
    <rPh sb="2" eb="3">
      <t>カンムリ</t>
    </rPh>
    <phoneticPr fontId="2"/>
  </si>
  <si>
    <t>-</t>
    <phoneticPr fontId="2"/>
  </si>
  <si>
    <t>長戸</t>
    <rPh sb="0" eb="2">
      <t>ナガト</t>
    </rPh>
    <phoneticPr fontId="2"/>
  </si>
  <si>
    <t>＊茨田vsなぎさの対戦は、勝った茨田は３年生が出場している為、なぎさの勝ちとした。</t>
    <rPh sb="1" eb="3">
      <t>イダ</t>
    </rPh>
    <rPh sb="9" eb="11">
      <t>タイセン</t>
    </rPh>
    <rPh sb="13" eb="14">
      <t>カ</t>
    </rPh>
    <rPh sb="16" eb="18">
      <t>イダ</t>
    </rPh>
    <rPh sb="20" eb="22">
      <t>ネンセイ</t>
    </rPh>
    <rPh sb="23" eb="25">
      <t>シュツジョウ</t>
    </rPh>
    <rPh sb="29" eb="30">
      <t>タメ</t>
    </rPh>
    <rPh sb="35" eb="36">
      <t>カ</t>
    </rPh>
    <phoneticPr fontId="2"/>
  </si>
  <si>
    <t>長戸</t>
    <rPh sb="0" eb="1">
      <t>チョウ</t>
    </rPh>
    <rPh sb="1" eb="2">
      <t>ト</t>
    </rPh>
    <phoneticPr fontId="2"/>
  </si>
  <si>
    <t>＊勝敗が並んだ大手前・交野および旭・四條畷は直接対決の結果で順位を決めました。</t>
    <rPh sb="1" eb="3">
      <t>ショウハイ</t>
    </rPh>
    <rPh sb="4" eb="5">
      <t>ナラ</t>
    </rPh>
    <rPh sb="7" eb="10">
      <t>オオテマエ</t>
    </rPh>
    <rPh sb="11" eb="13">
      <t>カタノ</t>
    </rPh>
    <rPh sb="16" eb="17">
      <t>アサヒ</t>
    </rPh>
    <rPh sb="18" eb="21">
      <t>シジョウナワテ</t>
    </rPh>
    <rPh sb="22" eb="24">
      <t>チョクセツ</t>
    </rPh>
    <rPh sb="24" eb="26">
      <t>タイケツ</t>
    </rPh>
    <rPh sb="27" eb="29">
      <t>ケッカ</t>
    </rPh>
    <rPh sb="30" eb="32">
      <t>ジュンイ</t>
    </rPh>
    <rPh sb="33" eb="34">
      <t>キ</t>
    </rPh>
    <phoneticPr fontId="2"/>
  </si>
  <si>
    <t>（　　　）</t>
    <phoneticPr fontId="2"/>
  </si>
  <si>
    <t>井出</t>
    <rPh sb="0" eb="2">
      <t>イデ</t>
    </rPh>
    <phoneticPr fontId="2"/>
  </si>
  <si>
    <t>酒井</t>
    <rPh sb="0" eb="2">
      <t>サカイ</t>
    </rPh>
    <phoneticPr fontId="2"/>
  </si>
  <si>
    <t>遠藤</t>
    <rPh sb="0" eb="2">
      <t>エンドウ</t>
    </rPh>
    <phoneticPr fontId="2"/>
  </si>
  <si>
    <t>緑風冠</t>
    <rPh sb="0" eb="2">
      <t>リョクフウ</t>
    </rPh>
    <rPh sb="2" eb="3">
      <t>カン</t>
    </rPh>
    <phoneticPr fontId="2"/>
  </si>
  <si>
    <t>35-46</t>
    <phoneticPr fontId="2"/>
  </si>
  <si>
    <t>37-18</t>
    <phoneticPr fontId="2"/>
  </si>
  <si>
    <t>31-81</t>
    <phoneticPr fontId="2"/>
  </si>
  <si>
    <t>44-57</t>
    <phoneticPr fontId="2"/>
  </si>
  <si>
    <t>51-52</t>
    <phoneticPr fontId="2"/>
  </si>
  <si>
    <t>35-50</t>
    <phoneticPr fontId="2"/>
  </si>
  <si>
    <t>29-37</t>
    <phoneticPr fontId="2"/>
  </si>
  <si>
    <t>52-54</t>
    <phoneticPr fontId="2"/>
  </si>
  <si>
    <t>66-22</t>
    <phoneticPr fontId="2"/>
  </si>
  <si>
    <t>78-49</t>
    <phoneticPr fontId="2"/>
  </si>
  <si>
    <t>11-31</t>
    <phoneticPr fontId="2"/>
  </si>
  <si>
    <t>37-75</t>
    <phoneticPr fontId="2"/>
  </si>
  <si>
    <t>40-64</t>
    <phoneticPr fontId="2"/>
  </si>
  <si>
    <t>26-40</t>
    <phoneticPr fontId="2"/>
  </si>
  <si>
    <t>48-10</t>
    <phoneticPr fontId="2"/>
  </si>
  <si>
    <t>59-47</t>
    <phoneticPr fontId="2"/>
  </si>
  <si>
    <t>44-40</t>
    <phoneticPr fontId="2"/>
  </si>
  <si>
    <t>20-33</t>
    <phoneticPr fontId="2"/>
  </si>
  <si>
    <t>42-53</t>
    <phoneticPr fontId="2"/>
  </si>
  <si>
    <t>57-61</t>
    <phoneticPr fontId="2"/>
  </si>
  <si>
    <t>42-12</t>
    <phoneticPr fontId="2"/>
  </si>
  <si>
    <t>32-27</t>
    <phoneticPr fontId="2"/>
  </si>
  <si>
    <t>31-23</t>
    <phoneticPr fontId="2"/>
  </si>
  <si>
    <t>52-46</t>
    <phoneticPr fontId="2"/>
  </si>
  <si>
    <t>23-33</t>
    <phoneticPr fontId="2"/>
  </si>
  <si>
    <t>29-16</t>
    <phoneticPr fontId="2"/>
  </si>
  <si>
    <t>49-56</t>
    <phoneticPr fontId="2"/>
  </si>
  <si>
    <t>42-49</t>
    <phoneticPr fontId="2"/>
  </si>
  <si>
    <t>西寝屋川</t>
    <rPh sb="0" eb="1">
      <t>ニシ</t>
    </rPh>
    <rPh sb="1" eb="3">
      <t>ネヤ</t>
    </rPh>
    <rPh sb="3" eb="4">
      <t>ガワ</t>
    </rPh>
    <phoneticPr fontId="2"/>
  </si>
  <si>
    <t>24-26</t>
    <phoneticPr fontId="2"/>
  </si>
  <si>
    <t>21-30</t>
    <phoneticPr fontId="2"/>
  </si>
  <si>
    <t>緑風冠</t>
    <rPh sb="0" eb="2">
      <t>リョクフウ</t>
    </rPh>
    <rPh sb="2" eb="3">
      <t>カンムリ</t>
    </rPh>
    <phoneticPr fontId="2"/>
  </si>
  <si>
    <t>茨田</t>
    <rPh sb="0" eb="2">
      <t>マッタ</t>
    </rPh>
    <phoneticPr fontId="2"/>
  </si>
  <si>
    <t>優勝校3名・準優勝校は２名前に出てください。</t>
    <rPh sb="0" eb="2">
      <t>ユウショウ</t>
    </rPh>
    <rPh sb="2" eb="3">
      <t>コウ</t>
    </rPh>
    <rPh sb="4" eb="5">
      <t>メイ</t>
    </rPh>
    <rPh sb="6" eb="7">
      <t>ジュン</t>
    </rPh>
    <rPh sb="7" eb="9">
      <t>ユウショウ</t>
    </rPh>
    <rPh sb="9" eb="10">
      <t>コウ</t>
    </rPh>
    <rPh sb="12" eb="13">
      <t>メイ</t>
    </rPh>
    <rPh sb="13" eb="14">
      <t>マエ</t>
    </rPh>
    <rPh sb="15" eb="16">
      <t>デ</t>
    </rPh>
    <phoneticPr fontId="2"/>
  </si>
  <si>
    <t>　　　　　　賞状・（トロフィー）・ボール</t>
    <rPh sb="6" eb="8">
      <t>ショウジョウ</t>
    </rPh>
    <phoneticPr fontId="2"/>
  </si>
  <si>
    <t>努力賞　発表　(　寺嶋　　）先生</t>
    <rPh sb="0" eb="3">
      <t>ドリョクショウ</t>
    </rPh>
    <rPh sb="4" eb="6">
      <t>ハッピョウ</t>
    </rPh>
    <rPh sb="9" eb="11">
      <t>テラシマ</t>
    </rPh>
    <rPh sb="14" eb="16">
      <t>センセイ</t>
    </rPh>
    <phoneticPr fontId="2"/>
  </si>
  <si>
    <t>成績発表　記録　（藤井　）先生</t>
    <rPh sb="0" eb="2">
      <t>セイセキ</t>
    </rPh>
    <rPh sb="2" eb="4">
      <t>ハッピョウ</t>
    </rPh>
    <rPh sb="5" eb="7">
      <t>キロク</t>
    </rPh>
    <rPh sb="9" eb="11">
      <t>フジイ</t>
    </rPh>
    <rPh sb="13" eb="15">
      <t>センセイ</t>
    </rPh>
    <phoneticPr fontId="2"/>
  </si>
  <si>
    <t>フリースロー大会　司会　（　　　）</t>
    <rPh sb="6" eb="8">
      <t>タイカイ</t>
    </rPh>
    <rPh sb="9" eb="11">
      <t>シカイ</t>
    </rPh>
    <phoneticPr fontId="2"/>
  </si>
  <si>
    <t>第２８回　西地区府立高等学校バスけとボール大会閉会式　　進行（大西）</t>
    <rPh sb="0" eb="1">
      <t>ダイ</t>
    </rPh>
    <rPh sb="3" eb="4">
      <t>カイ</t>
    </rPh>
    <rPh sb="5" eb="6">
      <t>ニシ</t>
    </rPh>
    <rPh sb="6" eb="8">
      <t>チク</t>
    </rPh>
    <rPh sb="8" eb="10">
      <t>フリツ</t>
    </rPh>
    <rPh sb="10" eb="12">
      <t>コウトウ</t>
    </rPh>
    <rPh sb="12" eb="14">
      <t>ガッコウ</t>
    </rPh>
    <rPh sb="21" eb="23">
      <t>タイカイ</t>
    </rPh>
    <rPh sb="23" eb="26">
      <t>ヘイカイシキ</t>
    </rPh>
    <rPh sb="28" eb="29">
      <t>シン</t>
    </rPh>
    <rPh sb="29" eb="30">
      <t>コウ</t>
    </rPh>
    <rPh sb="31" eb="33">
      <t>オオニシ</t>
    </rPh>
    <phoneticPr fontId="2"/>
  </si>
  <si>
    <t>第２８回西地区府立高等学校バスけとボール大会閉会式を始めます。礼　座ってください。</t>
    <rPh sb="0" eb="1">
      <t>ダイ</t>
    </rPh>
    <rPh sb="3" eb="4">
      <t>カイ</t>
    </rPh>
    <rPh sb="4" eb="5">
      <t>ニシ</t>
    </rPh>
    <rPh sb="5" eb="7">
      <t>チク</t>
    </rPh>
    <rPh sb="7" eb="9">
      <t>フリツ</t>
    </rPh>
    <rPh sb="9" eb="11">
      <t>コウトウ</t>
    </rPh>
    <rPh sb="11" eb="13">
      <t>ガッコウ</t>
    </rPh>
    <rPh sb="20" eb="22">
      <t>タイカイ</t>
    </rPh>
    <rPh sb="22" eb="25">
      <t>ヘイカイシキ</t>
    </rPh>
    <rPh sb="26" eb="27">
      <t>ハジ</t>
    </rPh>
    <rPh sb="31" eb="32">
      <t>レイ</t>
    </rPh>
    <rPh sb="33" eb="34">
      <t>スワ</t>
    </rPh>
    <phoneticPr fontId="2"/>
  </si>
  <si>
    <r>
      <t>優勝・準優勝・３位校は３名前に出てください。　　　</t>
    </r>
    <r>
      <rPr>
        <u/>
        <sz val="11"/>
        <rFont val="ＭＳ Ｐゴシック"/>
        <family val="3"/>
        <charset val="128"/>
      </rPr>
      <t>４位校は１名（ボールのみ）</t>
    </r>
    <rPh sb="0" eb="2">
      <t>ユウショウ</t>
    </rPh>
    <rPh sb="3" eb="4">
      <t>ジュン</t>
    </rPh>
    <rPh sb="4" eb="6">
      <t>ユウショウ</t>
    </rPh>
    <rPh sb="8" eb="9">
      <t>イ</t>
    </rPh>
    <rPh sb="9" eb="10">
      <t>コウ</t>
    </rPh>
    <rPh sb="12" eb="13">
      <t>メイ</t>
    </rPh>
    <rPh sb="13" eb="14">
      <t>マエ</t>
    </rPh>
    <rPh sb="15" eb="16">
      <t>デ</t>
    </rPh>
    <rPh sb="26" eb="27">
      <t>イ</t>
    </rPh>
    <rPh sb="27" eb="28">
      <t>コウ</t>
    </rPh>
    <rPh sb="30" eb="31">
      <t>メイ</t>
    </rPh>
    <phoneticPr fontId="2"/>
  </si>
  <si>
    <t>優秀選手　発表　(　寺嶋　　）先生</t>
    <rPh sb="0" eb="2">
      <t>ユウシュウ</t>
    </rPh>
    <rPh sb="2" eb="4">
      <t>センシュ</t>
    </rPh>
    <rPh sb="5" eb="7">
      <t>ハッピョウ</t>
    </rPh>
    <rPh sb="10" eb="12">
      <t>テラシマ</t>
    </rPh>
    <rPh sb="15" eb="17">
      <t>センセイ</t>
    </rPh>
    <phoneticPr fontId="2"/>
  </si>
  <si>
    <t>協賛について（　緑風冠　高校　吉川　先生）お願いします。</t>
    <rPh sb="0" eb="1">
      <t>キョウ</t>
    </rPh>
    <rPh sb="1" eb="2">
      <t>サン</t>
    </rPh>
    <rPh sb="8" eb="10">
      <t>リョクフウ</t>
    </rPh>
    <rPh sb="10" eb="11">
      <t>カンムリ</t>
    </rPh>
    <rPh sb="12" eb="14">
      <t>コウコウ</t>
    </rPh>
    <rPh sb="15" eb="17">
      <t>ヨシカワ</t>
    </rPh>
    <rPh sb="18" eb="20">
      <t>センセイ</t>
    </rPh>
    <rPh sb="22" eb="23">
      <t>ネガ</t>
    </rPh>
    <phoneticPr fontId="2"/>
  </si>
  <si>
    <t>これをもちまして、第２８　回西地区府立高等学校バスけとボール大会閉会式を終わります　　礼</t>
    <rPh sb="36" eb="37">
      <t>オ</t>
    </rPh>
    <rPh sb="43" eb="44">
      <t>レイ</t>
    </rPh>
    <phoneticPr fontId="2"/>
  </si>
  <si>
    <t>望月　玲花</t>
    <rPh sb="0" eb="2">
      <t>モチヅキ</t>
    </rPh>
    <rPh sb="3" eb="4">
      <t>レイ</t>
    </rPh>
    <rPh sb="4" eb="5">
      <t>ハナ</t>
    </rPh>
    <phoneticPr fontId="2"/>
  </si>
  <si>
    <t>モチヅキ　レイか</t>
    <phoneticPr fontId="2"/>
  </si>
  <si>
    <t>竹井　琴音</t>
    <rPh sb="0" eb="2">
      <t>タケイ</t>
    </rPh>
    <rPh sb="3" eb="4">
      <t>コト</t>
    </rPh>
    <rPh sb="4" eb="5">
      <t>オト</t>
    </rPh>
    <phoneticPr fontId="2"/>
  </si>
  <si>
    <t>タケイ　コトネ</t>
    <phoneticPr fontId="2"/>
  </si>
  <si>
    <t>足立　麻衣</t>
    <rPh sb="0" eb="2">
      <t>アダチ</t>
    </rPh>
    <rPh sb="3" eb="5">
      <t>マイ</t>
    </rPh>
    <phoneticPr fontId="2"/>
  </si>
  <si>
    <t>アダチ　マイ</t>
    <phoneticPr fontId="2"/>
  </si>
  <si>
    <t>奥野　杏</t>
    <rPh sb="0" eb="2">
      <t>オクノ</t>
    </rPh>
    <rPh sb="3" eb="4">
      <t>アンズ</t>
    </rPh>
    <phoneticPr fontId="2"/>
  </si>
  <si>
    <t>オクノ　アン</t>
    <phoneticPr fontId="2"/>
  </si>
  <si>
    <t>岩崎　萌衣</t>
    <rPh sb="0" eb="2">
      <t>イワサキ</t>
    </rPh>
    <rPh sb="3" eb="4">
      <t>モ</t>
    </rPh>
    <phoneticPr fontId="2"/>
  </si>
  <si>
    <t>イワサキ　モエ</t>
    <phoneticPr fontId="2"/>
  </si>
  <si>
    <t>モウリ　アイミ</t>
    <phoneticPr fontId="2"/>
  </si>
  <si>
    <t>毛利　愛美</t>
    <rPh sb="0" eb="2">
      <t>モウリ</t>
    </rPh>
    <rPh sb="3" eb="5">
      <t>アイミ</t>
    </rPh>
    <phoneticPr fontId="2"/>
  </si>
  <si>
    <t>白木川　優佳</t>
    <rPh sb="0" eb="3">
      <t>シラキガワ</t>
    </rPh>
    <rPh sb="4" eb="6">
      <t>ユウカ</t>
    </rPh>
    <phoneticPr fontId="2"/>
  </si>
  <si>
    <t>シラキガワ　ユウカ</t>
    <phoneticPr fontId="2"/>
  </si>
  <si>
    <t>丸山　香</t>
    <rPh sb="0" eb="2">
      <t>マルヤマ</t>
    </rPh>
    <rPh sb="3" eb="4">
      <t>カオ</t>
    </rPh>
    <phoneticPr fontId="2"/>
  </si>
  <si>
    <t>マルヤマ　カオリ</t>
    <phoneticPr fontId="2"/>
  </si>
  <si>
    <t>西出　早希</t>
    <rPh sb="0" eb="2">
      <t>ニシデ</t>
    </rPh>
    <rPh sb="3" eb="5">
      <t>サキ</t>
    </rPh>
    <phoneticPr fontId="2"/>
  </si>
  <si>
    <t>ニシデ　サキ</t>
    <phoneticPr fontId="2"/>
  </si>
  <si>
    <t>田中　理</t>
    <rPh sb="0" eb="2">
      <t>タナカ</t>
    </rPh>
    <rPh sb="3" eb="4">
      <t>リ</t>
    </rPh>
    <phoneticPr fontId="2"/>
  </si>
  <si>
    <t>タナカ　アヤ</t>
    <phoneticPr fontId="2"/>
  </si>
  <si>
    <t>萩尾　紗帆</t>
    <rPh sb="0" eb="2">
      <t>ハギオ</t>
    </rPh>
    <rPh sb="3" eb="5">
      <t>サホ</t>
    </rPh>
    <phoneticPr fontId="2"/>
  </si>
  <si>
    <t>ハギオ　サホ</t>
    <phoneticPr fontId="2"/>
  </si>
  <si>
    <t>田浦　知実</t>
    <rPh sb="0" eb="2">
      <t>タウラ</t>
    </rPh>
    <rPh sb="3" eb="4">
      <t>チ</t>
    </rPh>
    <rPh sb="4" eb="5">
      <t>ミノル</t>
    </rPh>
    <phoneticPr fontId="2"/>
  </si>
  <si>
    <t>タウラ　トモミ</t>
    <phoneticPr fontId="2"/>
  </si>
  <si>
    <t>木村　麗央</t>
    <rPh sb="0" eb="2">
      <t>キムラ</t>
    </rPh>
    <rPh sb="3" eb="4">
      <t>レイ</t>
    </rPh>
    <rPh sb="4" eb="5">
      <t>オウ</t>
    </rPh>
    <phoneticPr fontId="2"/>
  </si>
  <si>
    <t>キムラ　レオ</t>
    <phoneticPr fontId="2"/>
  </si>
  <si>
    <t>馬渡　小春</t>
    <rPh sb="0" eb="2">
      <t>ウマワタリ</t>
    </rPh>
    <rPh sb="3" eb="5">
      <t>コハル</t>
    </rPh>
    <phoneticPr fontId="2"/>
  </si>
  <si>
    <t>マワタリ　コハル</t>
    <phoneticPr fontId="2"/>
  </si>
  <si>
    <t>北原　志歩</t>
    <rPh sb="0" eb="2">
      <t>キタハラ</t>
    </rPh>
    <rPh sb="3" eb="4">
      <t>ココロザシ</t>
    </rPh>
    <rPh sb="4" eb="5">
      <t>アル</t>
    </rPh>
    <phoneticPr fontId="2"/>
  </si>
  <si>
    <t>キタハラ　シホ</t>
    <phoneticPr fontId="2"/>
  </si>
  <si>
    <t>李　明</t>
    <rPh sb="0" eb="1">
      <t>リ</t>
    </rPh>
    <rPh sb="2" eb="3">
      <t>ミン</t>
    </rPh>
    <phoneticPr fontId="2"/>
  </si>
  <si>
    <t>リ　ミン</t>
    <phoneticPr fontId="2"/>
  </si>
  <si>
    <t>斎藤　あすか</t>
    <rPh sb="0" eb="2">
      <t>サイトウ</t>
    </rPh>
    <phoneticPr fontId="2"/>
  </si>
  <si>
    <t>サイトウ　アスカ</t>
    <phoneticPr fontId="2"/>
  </si>
  <si>
    <t>新城　真美</t>
    <rPh sb="0" eb="2">
      <t>シンジョウ</t>
    </rPh>
    <rPh sb="3" eb="5">
      <t>マミ</t>
    </rPh>
    <phoneticPr fontId="2"/>
  </si>
  <si>
    <t>シンジョウ　マミ</t>
    <phoneticPr fontId="2"/>
  </si>
  <si>
    <t>吉田　亜夕</t>
    <rPh sb="0" eb="2">
      <t>ヨシダ</t>
    </rPh>
    <rPh sb="3" eb="4">
      <t>ア</t>
    </rPh>
    <rPh sb="4" eb="5">
      <t>ユウ</t>
    </rPh>
    <phoneticPr fontId="2"/>
  </si>
  <si>
    <t>ヨシダ　アユ</t>
    <phoneticPr fontId="2"/>
  </si>
  <si>
    <t>大浦　亜由実</t>
    <rPh sb="0" eb="2">
      <t>オオウラ</t>
    </rPh>
    <rPh sb="3" eb="4">
      <t>ア</t>
    </rPh>
    <rPh sb="4" eb="6">
      <t>ユミ</t>
    </rPh>
    <phoneticPr fontId="2"/>
  </si>
  <si>
    <t>オオウラ　アユミ</t>
    <phoneticPr fontId="2"/>
  </si>
  <si>
    <t>柴田　栞奈</t>
    <rPh sb="0" eb="2">
      <t>シバタ</t>
    </rPh>
    <rPh sb="3" eb="4">
      <t>シオリ</t>
    </rPh>
    <rPh sb="4" eb="5">
      <t>ナ</t>
    </rPh>
    <phoneticPr fontId="2"/>
  </si>
  <si>
    <t>シバタ　カンナ</t>
    <phoneticPr fontId="2"/>
  </si>
  <si>
    <t>田代　空</t>
    <rPh sb="0" eb="2">
      <t>タシロ</t>
    </rPh>
    <rPh sb="3" eb="4">
      <t>ソラ</t>
    </rPh>
    <phoneticPr fontId="2"/>
  </si>
  <si>
    <t>タシロ　ソラ</t>
    <phoneticPr fontId="2"/>
  </si>
  <si>
    <t>神田　沙織</t>
    <rPh sb="0" eb="2">
      <t>カンダ</t>
    </rPh>
    <rPh sb="3" eb="5">
      <t>サオリ</t>
    </rPh>
    <phoneticPr fontId="2"/>
  </si>
  <si>
    <t>カンダ　サオリ</t>
    <phoneticPr fontId="2"/>
  </si>
  <si>
    <t>水野　菜摘</t>
    <rPh sb="0" eb="2">
      <t>ミズノ</t>
    </rPh>
    <rPh sb="3" eb="5">
      <t>ナツミ</t>
    </rPh>
    <phoneticPr fontId="2"/>
  </si>
  <si>
    <t>ミズノ　ナツミ</t>
    <phoneticPr fontId="2"/>
  </si>
  <si>
    <t>寝屋川</t>
    <rPh sb="0" eb="2">
      <t>ネヤ</t>
    </rPh>
    <rPh sb="2" eb="3">
      <t>ガワ</t>
    </rPh>
    <phoneticPr fontId="2"/>
  </si>
  <si>
    <t>42-63</t>
    <phoneticPr fontId="2"/>
  </si>
  <si>
    <t>宮原　愛</t>
    <rPh sb="0" eb="2">
      <t>ミヤハラ</t>
    </rPh>
    <rPh sb="3" eb="4">
      <t>アイ</t>
    </rPh>
    <phoneticPr fontId="2"/>
  </si>
  <si>
    <t>ミヤハラ　アイ</t>
    <phoneticPr fontId="2"/>
  </si>
  <si>
    <t>穂本　真子</t>
    <rPh sb="0" eb="1">
      <t>ホ</t>
    </rPh>
    <rPh sb="1" eb="2">
      <t>モト</t>
    </rPh>
    <rPh sb="3" eb="5">
      <t>マコ</t>
    </rPh>
    <phoneticPr fontId="2"/>
  </si>
  <si>
    <t>ホモト　マコ</t>
    <phoneticPr fontId="2"/>
  </si>
  <si>
    <t>相馬　沙彩</t>
    <rPh sb="0" eb="2">
      <t>ソウマ</t>
    </rPh>
    <rPh sb="3" eb="4">
      <t>サ</t>
    </rPh>
    <rPh sb="4" eb="5">
      <t>アヤ</t>
    </rPh>
    <phoneticPr fontId="2"/>
  </si>
  <si>
    <t>ソウマ　サアヤ</t>
    <phoneticPr fontId="2"/>
  </si>
  <si>
    <t>寺西　里奈</t>
    <rPh sb="0" eb="2">
      <t>テラニシ</t>
    </rPh>
    <rPh sb="3" eb="5">
      <t>リナ</t>
    </rPh>
    <phoneticPr fontId="2"/>
  </si>
  <si>
    <t>テラニシ　リナ</t>
    <phoneticPr fontId="2"/>
  </si>
  <si>
    <t>61-59</t>
    <phoneticPr fontId="2"/>
  </si>
  <si>
    <t>芦間</t>
    <rPh sb="0" eb="2">
      <t>アシマ</t>
    </rPh>
    <phoneticPr fontId="2"/>
  </si>
  <si>
    <t>荒木　優花</t>
    <rPh sb="0" eb="2">
      <t>アラキ</t>
    </rPh>
    <rPh sb="3" eb="5">
      <t>ユウカ</t>
    </rPh>
    <phoneticPr fontId="2"/>
  </si>
  <si>
    <t>アラキ　ユウカ</t>
    <phoneticPr fontId="2"/>
  </si>
  <si>
    <t>泉　美佑</t>
    <rPh sb="0" eb="1">
      <t>イズミ</t>
    </rPh>
    <rPh sb="2" eb="4">
      <t>ミユウ</t>
    </rPh>
    <phoneticPr fontId="2"/>
  </si>
  <si>
    <t>土井　沙弥</t>
    <rPh sb="0" eb="2">
      <t>ドイ</t>
    </rPh>
    <rPh sb="3" eb="4">
      <t>サ</t>
    </rPh>
    <phoneticPr fontId="2"/>
  </si>
  <si>
    <t>ドイ　サヤ</t>
    <phoneticPr fontId="2"/>
  </si>
  <si>
    <t>イヅミ　ミユ</t>
    <phoneticPr fontId="2"/>
  </si>
  <si>
    <t>眞田　優依</t>
    <rPh sb="0" eb="2">
      <t>サナダ</t>
    </rPh>
    <rPh sb="3" eb="5">
      <t>ユイ</t>
    </rPh>
    <phoneticPr fontId="2"/>
  </si>
  <si>
    <t>サナダ　ユイ</t>
    <phoneticPr fontId="2"/>
  </si>
  <si>
    <t>藤江　明香里</t>
    <rPh sb="0" eb="2">
      <t>フジエ</t>
    </rPh>
    <rPh sb="3" eb="4">
      <t>ア</t>
    </rPh>
    <rPh sb="4" eb="6">
      <t>コオリ</t>
    </rPh>
    <phoneticPr fontId="2"/>
  </si>
  <si>
    <t>フジエ　アカリ</t>
    <phoneticPr fontId="2"/>
  </si>
  <si>
    <t>長尾　咲良</t>
    <rPh sb="0" eb="2">
      <t>ナガオ</t>
    </rPh>
    <rPh sb="3" eb="4">
      <t>サ</t>
    </rPh>
    <rPh sb="4" eb="5">
      <t>ヨ</t>
    </rPh>
    <phoneticPr fontId="2"/>
  </si>
  <si>
    <t>ナガオ　サクラ</t>
    <phoneticPr fontId="2"/>
  </si>
  <si>
    <t>津田</t>
    <rPh sb="0" eb="2">
      <t>ツダ</t>
    </rPh>
    <phoneticPr fontId="2"/>
  </si>
  <si>
    <t>優秀選手</t>
    <phoneticPr fontId="2"/>
  </si>
  <si>
    <t>努力賞</t>
    <rPh sb="0" eb="2">
      <t>ドリョク</t>
    </rPh>
    <rPh sb="2" eb="3">
      <t>ショウ</t>
    </rPh>
    <phoneticPr fontId="2"/>
  </si>
  <si>
    <t>35-52</t>
    <phoneticPr fontId="2"/>
  </si>
  <si>
    <t>59-36</t>
    <phoneticPr fontId="2"/>
  </si>
  <si>
    <t>後藤　似菜</t>
    <rPh sb="0" eb="2">
      <t>ゴトウ</t>
    </rPh>
    <rPh sb="3" eb="4">
      <t>ニ</t>
    </rPh>
    <rPh sb="4" eb="5">
      <t>ナ</t>
    </rPh>
    <phoneticPr fontId="2"/>
  </si>
  <si>
    <t>ゴトウ　ニナ</t>
    <phoneticPr fontId="2"/>
  </si>
  <si>
    <t>碇　真紀</t>
    <rPh sb="0" eb="1">
      <t>イカリ</t>
    </rPh>
    <rPh sb="2" eb="4">
      <t>マキ</t>
    </rPh>
    <phoneticPr fontId="2"/>
  </si>
  <si>
    <t>イカリ　マキ</t>
    <phoneticPr fontId="2"/>
  </si>
  <si>
    <t>橋本　侑璃</t>
    <rPh sb="0" eb="2">
      <t>ハシモト</t>
    </rPh>
    <rPh sb="3" eb="4">
      <t>ユウ</t>
    </rPh>
    <rPh sb="4" eb="5">
      <t>リ</t>
    </rPh>
    <phoneticPr fontId="2"/>
  </si>
  <si>
    <t>ハシモト　ユリ</t>
    <phoneticPr fontId="2"/>
  </si>
  <si>
    <t>山本　瑞希</t>
    <rPh sb="0" eb="2">
      <t>ヤマモト</t>
    </rPh>
    <rPh sb="3" eb="5">
      <t>ミズキ</t>
    </rPh>
    <phoneticPr fontId="2"/>
  </si>
  <si>
    <t>ヤマモト　ミズキ</t>
    <phoneticPr fontId="2"/>
  </si>
  <si>
    <t>溝口　渚</t>
    <rPh sb="0" eb="2">
      <t>ミゾグチ</t>
    </rPh>
    <rPh sb="3" eb="4">
      <t>ナギサ</t>
    </rPh>
    <phoneticPr fontId="2"/>
  </si>
  <si>
    <t>ミゾグチ　ナギサ</t>
    <phoneticPr fontId="2"/>
  </si>
  <si>
    <t>土井　愛美</t>
    <rPh sb="0" eb="2">
      <t>ドイ</t>
    </rPh>
    <rPh sb="3" eb="5">
      <t>マナミ</t>
    </rPh>
    <phoneticPr fontId="2"/>
  </si>
  <si>
    <t>ドイ　マナミ</t>
    <phoneticPr fontId="2"/>
  </si>
  <si>
    <t>寺島　未来</t>
    <rPh sb="0" eb="2">
      <t>テラシマ</t>
    </rPh>
    <rPh sb="3" eb="5">
      <t>ミク</t>
    </rPh>
    <phoneticPr fontId="2"/>
  </si>
  <si>
    <t>テラシマ　ミク</t>
    <phoneticPr fontId="2"/>
  </si>
  <si>
    <t>北川　珠与</t>
    <rPh sb="0" eb="2">
      <t>キタガワ</t>
    </rPh>
    <rPh sb="3" eb="4">
      <t>タマ</t>
    </rPh>
    <rPh sb="4" eb="5">
      <t>アタ</t>
    </rPh>
    <phoneticPr fontId="2"/>
  </si>
  <si>
    <t>キタガワ　タマヨ</t>
    <phoneticPr fontId="2"/>
  </si>
  <si>
    <t>梶浦　紗唯美</t>
    <rPh sb="0" eb="2">
      <t>カジウラ</t>
    </rPh>
    <rPh sb="3" eb="4">
      <t>サ</t>
    </rPh>
    <rPh sb="4" eb="5">
      <t>ユイ</t>
    </rPh>
    <rPh sb="5" eb="6">
      <t>ミ</t>
    </rPh>
    <phoneticPr fontId="2"/>
  </si>
  <si>
    <t>カジウラ　サユミ</t>
    <phoneticPr fontId="2"/>
  </si>
  <si>
    <t>渡邉　南々星</t>
    <rPh sb="0" eb="2">
      <t>ワタナベ</t>
    </rPh>
    <rPh sb="3" eb="4">
      <t>ミナミ</t>
    </rPh>
    <rPh sb="5" eb="6">
      <t>ホシ</t>
    </rPh>
    <phoneticPr fontId="2"/>
  </si>
  <si>
    <t>ワタナベ　ナナセ</t>
    <phoneticPr fontId="2"/>
  </si>
  <si>
    <t>ありがとうございました。優勝（　市岡　　）高校・準優勝（　牧野　）高校は、</t>
    <rPh sb="12" eb="14">
      <t>ユウショウ</t>
    </rPh>
    <rPh sb="16" eb="18">
      <t>イチオカ</t>
    </rPh>
    <rPh sb="21" eb="23">
      <t>コウコウ</t>
    </rPh>
    <rPh sb="24" eb="27">
      <t>ジュンユウショウ</t>
    </rPh>
    <rPh sb="29" eb="31">
      <t>マキノ</t>
    </rPh>
    <rPh sb="33" eb="35">
      <t>コウコウ</t>
    </rPh>
    <phoneticPr fontId="2"/>
  </si>
  <si>
    <t>では、優勝チーム（　市岡　）高校のキャプテン、よろしくお願いします。</t>
    <rPh sb="3" eb="5">
      <t>ユウショウ</t>
    </rPh>
    <rPh sb="10" eb="12">
      <t>イチオカ</t>
    </rPh>
    <rPh sb="14" eb="16">
      <t>コウコウ</t>
    </rPh>
    <rPh sb="28" eb="29">
      <t>ネガ</t>
    </rPh>
    <phoneticPr fontId="2"/>
  </si>
  <si>
    <t>今大会の講評を優勝監督（　市岡　高校　　梅市　先生）　よろしくお願いします。</t>
    <rPh sb="0" eb="3">
      <t>コンタイカイ</t>
    </rPh>
    <rPh sb="4" eb="6">
      <t>コウヒョウ</t>
    </rPh>
    <rPh sb="7" eb="9">
      <t>ユウショウ</t>
    </rPh>
    <rPh sb="9" eb="11">
      <t>カントク</t>
    </rPh>
    <rPh sb="13" eb="15">
      <t>イチオカ</t>
    </rPh>
    <rPh sb="16" eb="17">
      <t>コウ</t>
    </rPh>
    <rPh sb="17" eb="18">
      <t>コウ</t>
    </rPh>
    <rPh sb="20" eb="22">
      <t>ウメイチ</t>
    </rPh>
    <rPh sb="23" eb="25">
      <t>センセイ</t>
    </rPh>
    <rPh sb="32" eb="33">
      <t>ネガ</t>
    </rPh>
    <phoneticPr fontId="2"/>
  </si>
</sst>
</file>

<file path=xl/styles.xml><?xml version="1.0" encoding="utf-8"?>
<styleSheet xmlns="http://schemas.openxmlformats.org/spreadsheetml/2006/main">
  <numFmts count="1">
    <numFmt numFmtId="6" formatCode="&quot;¥&quot;#,##0;[Red]&quot;¥&quot;\-#,##0"/>
  </numFmts>
  <fonts count="53">
    <font>
      <sz val="11"/>
      <name val="ＭＳ Ｐゴシック"/>
      <family val="3"/>
      <charset val="128"/>
    </font>
    <font>
      <sz val="11"/>
      <name val="ＭＳ Ｐゴシック"/>
      <family val="3"/>
      <charset val="128"/>
    </font>
    <font>
      <sz val="6"/>
      <name val="ＭＳ Ｐゴシック"/>
      <family val="3"/>
      <charset val="128"/>
    </font>
    <font>
      <sz val="20"/>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8"/>
      <color indexed="60"/>
      <name val="HG丸ｺﾞｼｯｸM-PRO"/>
      <family val="3"/>
      <charset val="128"/>
    </font>
    <font>
      <b/>
      <sz val="18"/>
      <color indexed="62"/>
      <name val="HG丸ｺﾞｼｯｸM-PRO"/>
      <family val="3"/>
      <charset val="128"/>
    </font>
    <font>
      <b/>
      <sz val="18"/>
      <color indexed="58"/>
      <name val="HG丸ｺﾞｼｯｸM-PRO"/>
      <family val="3"/>
      <charset val="128"/>
    </font>
    <font>
      <b/>
      <sz val="11"/>
      <name val="HG丸ｺﾞｼｯｸM-PRO"/>
      <family val="3"/>
      <charset val="128"/>
    </font>
    <font>
      <b/>
      <sz val="11"/>
      <color indexed="58"/>
      <name val="HG丸ｺﾞｼｯｸM-PRO"/>
      <family val="3"/>
      <charset val="128"/>
    </font>
    <font>
      <b/>
      <sz val="11"/>
      <color indexed="10"/>
      <name val="HG丸ｺﾞｼｯｸM-PRO"/>
      <family val="3"/>
      <charset val="128"/>
    </font>
    <font>
      <sz val="10"/>
      <name val="HG丸ｺﾞｼｯｸM-PRO"/>
      <family val="3"/>
      <charset val="128"/>
    </font>
    <font>
      <b/>
      <sz val="14"/>
      <name val="HG丸ｺﾞｼｯｸM-PRO"/>
      <family val="3"/>
      <charset val="128"/>
    </font>
    <font>
      <b/>
      <sz val="14"/>
      <color indexed="56"/>
      <name val="HG丸ｺﾞｼｯｸM-PRO"/>
      <family val="3"/>
      <charset val="128"/>
    </font>
    <font>
      <b/>
      <sz val="14"/>
      <color indexed="16"/>
      <name val="HG丸ｺﾞｼｯｸM-PRO"/>
      <family val="3"/>
      <charset val="128"/>
    </font>
    <font>
      <b/>
      <sz val="11"/>
      <name val="ＭＳ Ｐゴシック"/>
      <family val="3"/>
      <charset val="128"/>
    </font>
    <font>
      <sz val="14"/>
      <color indexed="9"/>
      <name val="HG丸ｺﾞｼｯｸM-PRO"/>
      <family val="3"/>
      <charset val="128"/>
    </font>
    <font>
      <sz val="14"/>
      <color indexed="41"/>
      <name val="HG丸ｺﾞｼｯｸM-PRO"/>
      <family val="3"/>
      <charset val="128"/>
    </font>
    <font>
      <sz val="12"/>
      <color indexed="9"/>
      <name val="HG丸ｺﾞｼｯｸM-PRO"/>
      <family val="3"/>
      <charset val="128"/>
    </font>
    <font>
      <sz val="8"/>
      <name val="HG丸ｺﾞｼｯｸM-PRO"/>
      <family val="3"/>
      <charset val="128"/>
    </font>
    <font>
      <b/>
      <sz val="12"/>
      <color indexed="58"/>
      <name val="HG丸ｺﾞｼｯｸM-PRO"/>
      <family val="3"/>
      <charset val="128"/>
    </font>
    <font>
      <sz val="14"/>
      <color indexed="8"/>
      <name val="HG丸ｺﾞｼｯｸM-PRO"/>
      <family val="3"/>
      <charset val="128"/>
    </font>
    <font>
      <sz val="11"/>
      <name val="ＭＳ ゴシック"/>
      <family val="3"/>
      <charset val="128"/>
    </font>
    <font>
      <b/>
      <sz val="24"/>
      <name val="ＭＳ Ｐゴシック"/>
      <family val="3"/>
      <charset val="128"/>
    </font>
    <font>
      <sz val="8"/>
      <name val="ＭＳ Ｐゴシック"/>
      <family val="3"/>
      <charset val="128"/>
    </font>
    <font>
      <sz val="11"/>
      <name val="ＤＦ特太ゴシック体"/>
      <family val="3"/>
      <charset val="128"/>
    </font>
    <font>
      <sz val="14"/>
      <name val="ＭＳ Ｐゴシック"/>
      <family val="3"/>
      <charset val="128"/>
    </font>
    <font>
      <sz val="9"/>
      <name val="ＭＳ Ｐゴシック"/>
      <family val="3"/>
      <charset val="128"/>
    </font>
    <font>
      <sz val="10"/>
      <name val="ＭＳ Ｐゴシック"/>
      <family val="3"/>
      <charset val="128"/>
    </font>
    <font>
      <b/>
      <sz val="16"/>
      <name val="HG丸ｺﾞｼｯｸM-PRO"/>
      <family val="3"/>
      <charset val="128"/>
    </font>
    <font>
      <b/>
      <sz val="12"/>
      <color indexed="10"/>
      <name val="HG丸ｺﾞｼｯｸM-PRO"/>
      <family val="3"/>
      <charset val="128"/>
    </font>
    <font>
      <sz val="14"/>
      <color indexed="9"/>
      <name val="HG丸ｺﾞｼｯｸM-PRO"/>
      <family val="3"/>
      <charset val="128"/>
    </font>
    <font>
      <sz val="10.5"/>
      <color indexed="10"/>
      <name val="HG丸ｺﾞｼｯｸM-PRO"/>
      <family val="3"/>
      <charset val="128"/>
    </font>
    <font>
      <sz val="14"/>
      <color indexed="27"/>
      <name val="HG丸ｺﾞｼｯｸM-PRO"/>
      <family val="3"/>
      <charset val="128"/>
    </font>
    <font>
      <b/>
      <sz val="18"/>
      <color indexed="10"/>
      <name val="HG丸ｺﾞｼｯｸM-PRO"/>
      <family val="3"/>
      <charset val="128"/>
    </font>
    <font>
      <b/>
      <sz val="12"/>
      <name val="HG丸ｺﾞｼｯｸM-PRO"/>
      <family val="3"/>
      <charset val="128"/>
    </font>
    <font>
      <b/>
      <sz val="11"/>
      <color indexed="10"/>
      <name val="HG丸ｺﾞｼｯｸM-PRO"/>
      <family val="3"/>
      <charset val="128"/>
    </font>
    <font>
      <sz val="9"/>
      <name val="HG丸ｺﾞｼｯｸM-PRO"/>
      <family val="3"/>
      <charset val="128"/>
    </font>
    <font>
      <sz val="7"/>
      <name val="ＭＳ Ｐゴシック"/>
      <family val="3"/>
      <charset val="128"/>
    </font>
    <font>
      <sz val="22"/>
      <name val="HG丸ｺﾞｼｯｸM-PRO"/>
      <family val="3"/>
      <charset val="128"/>
    </font>
    <font>
      <b/>
      <sz val="22"/>
      <name val="HG丸ｺﾞｼｯｸM-PRO"/>
      <family val="3"/>
      <charset val="128"/>
    </font>
    <font>
      <sz val="26"/>
      <name val="HG丸ｺﾞｼｯｸM-PRO"/>
      <family val="3"/>
      <charset val="128"/>
    </font>
    <font>
      <sz val="28"/>
      <name val="HG丸ｺﾞｼｯｸM-PRO"/>
      <family val="3"/>
      <charset val="128"/>
    </font>
    <font>
      <b/>
      <sz val="10"/>
      <color indexed="10"/>
      <name val="HG丸ｺﾞｼｯｸM-PRO"/>
      <family val="3"/>
      <charset val="128"/>
    </font>
    <font>
      <sz val="6"/>
      <name val="HG丸ｺﾞｼｯｸM-PRO"/>
      <family val="3"/>
      <charset val="128"/>
    </font>
    <font>
      <b/>
      <sz val="10"/>
      <name val="HG丸ｺﾞｼｯｸM-PRO"/>
      <family val="3"/>
      <charset val="128"/>
    </font>
    <font>
      <u/>
      <sz val="11"/>
      <name val="ＭＳ Ｐゴシック"/>
      <family val="3"/>
      <charset val="128"/>
    </font>
    <font>
      <b/>
      <sz val="11"/>
      <color rgb="FFFF0000"/>
      <name val="HG丸ｺﾞｼｯｸM-PRO"/>
      <family val="3"/>
      <charset val="128"/>
    </font>
    <font>
      <b/>
      <sz val="10"/>
      <color rgb="FFFF0000"/>
      <name val="HG丸ｺﾞｼｯｸM-PRO"/>
      <family val="3"/>
      <charset val="128"/>
    </font>
  </fonts>
  <fills count="2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indexed="52"/>
        <bgColor indexed="64"/>
      </patternFill>
    </fill>
    <fill>
      <patternFill patternType="solid">
        <fgColor indexed="44"/>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top style="dotted">
        <color indexed="64"/>
      </top>
      <bottom style="medium">
        <color indexed="64"/>
      </bottom>
      <diagonal/>
    </border>
    <border>
      <left style="medium">
        <color indexed="64"/>
      </left>
      <right style="medium">
        <color indexed="64"/>
      </right>
      <top/>
      <bottom/>
      <diagonal/>
    </border>
    <border>
      <left/>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medium">
        <color indexed="64"/>
      </left>
      <right style="medium">
        <color indexed="64"/>
      </right>
      <top style="dotted">
        <color indexed="64"/>
      </top>
      <bottom/>
      <diagonal/>
    </border>
    <border>
      <left/>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style="double">
        <color indexed="64"/>
      </bottom>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double">
        <color indexed="64"/>
      </bottom>
      <diagonal/>
    </border>
    <border diagonalDown="1">
      <left/>
      <right style="thin">
        <color indexed="64"/>
      </right>
      <top style="thin">
        <color indexed="64"/>
      </top>
      <bottom style="medium">
        <color indexed="64"/>
      </bottom>
      <diagonal style="thin">
        <color indexed="64"/>
      </diagonal>
    </border>
    <border>
      <left style="double">
        <color indexed="64"/>
      </left>
      <right/>
      <top style="medium">
        <color indexed="64"/>
      </top>
      <bottom style="double">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medium">
        <color indexed="64"/>
      </left>
      <right/>
      <top style="double">
        <color indexed="64"/>
      </top>
      <bottom style="thin">
        <color indexed="64"/>
      </bottom>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6" fontId="1" fillId="0" borderId="0" applyFont="0" applyFill="0" applyBorder="0" applyAlignment="0" applyProtection="0">
      <alignment vertical="center"/>
    </xf>
  </cellStyleXfs>
  <cellXfs count="1019">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20" fontId="4"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2" xfId="0" applyFont="1" applyBorder="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Fill="1" applyAlignment="1">
      <alignment horizontal="center" vertical="center"/>
    </xf>
    <xf numFmtId="0" fontId="5" fillId="0" borderId="0" xfId="0" applyFont="1">
      <alignment vertical="center"/>
    </xf>
    <xf numFmtId="0" fontId="7"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0" fillId="0" borderId="0" xfId="0" applyFill="1">
      <alignment vertical="center"/>
    </xf>
    <xf numFmtId="0" fontId="19" fillId="0" borderId="0" xfId="0" applyFont="1" applyAlignment="1">
      <alignment horizontal="center" vertical="center"/>
    </xf>
    <xf numFmtId="0" fontId="19" fillId="0" borderId="7" xfId="0" applyFont="1" applyBorder="1">
      <alignment vertical="center"/>
    </xf>
    <xf numFmtId="0" fontId="19" fillId="0" borderId="7" xfId="0" applyFont="1" applyFill="1" applyBorder="1">
      <alignment vertical="center"/>
    </xf>
    <xf numFmtId="0" fontId="19" fillId="0" borderId="0" xfId="0" applyFont="1" applyFill="1" applyBorder="1">
      <alignment vertical="center"/>
    </xf>
    <xf numFmtId="0" fontId="16" fillId="2" borderId="0" xfId="0" applyFont="1" applyFill="1" applyAlignment="1">
      <alignment horizontal="center" vertical="center"/>
    </xf>
    <xf numFmtId="0" fontId="16" fillId="3" borderId="0" xfId="0" applyFont="1" applyFill="1" applyAlignment="1">
      <alignment horizontal="center" vertical="center"/>
    </xf>
    <xf numFmtId="0" fontId="16" fillId="4" borderId="0" xfId="0" applyFont="1" applyFill="1" applyAlignment="1">
      <alignment horizontal="center" vertical="center"/>
    </xf>
    <xf numFmtId="0" fontId="16" fillId="5"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Fill="1" applyAlignment="1">
      <alignment horizontal="left" vertical="center"/>
    </xf>
    <xf numFmtId="20" fontId="4" fillId="0" borderId="0" xfId="0" applyNumberFormat="1" applyFont="1" applyAlignment="1">
      <alignment horizontal="left" vertical="center"/>
    </xf>
    <xf numFmtId="0" fontId="26" fillId="0" borderId="0" xfId="0" applyFont="1">
      <alignment vertical="center"/>
    </xf>
    <xf numFmtId="56" fontId="26" fillId="0" borderId="0" xfId="0" applyNumberFormat="1" applyFo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56" fontId="0" fillId="0" borderId="10"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0" xfId="0" applyFont="1" applyBorder="1" applyAlignment="1">
      <alignment horizontal="center" vertical="center"/>
    </xf>
    <xf numFmtId="0" fontId="0" fillId="0" borderId="0" xfId="0" applyFont="1">
      <alignment vertical="center"/>
    </xf>
    <xf numFmtId="0" fontId="0" fillId="0" borderId="0" xfId="0" applyFont="1" applyBorder="1">
      <alignment vertical="center"/>
    </xf>
    <xf numFmtId="0" fontId="0" fillId="0" borderId="10" xfId="0" applyFont="1" applyBorder="1">
      <alignment vertical="center"/>
    </xf>
    <xf numFmtId="0" fontId="30" fillId="0" borderId="0" xfId="0" applyFont="1">
      <alignment vertical="center"/>
    </xf>
    <xf numFmtId="0" fontId="30" fillId="0" borderId="6" xfId="0" applyFont="1" applyFill="1" applyBorder="1" applyAlignment="1">
      <alignment horizontal="center" vertical="center"/>
    </xf>
    <xf numFmtId="0" fontId="32"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20" fontId="7" fillId="0" borderId="13" xfId="0" applyNumberFormat="1" applyFont="1" applyBorder="1" applyAlignment="1">
      <alignment horizontal="center" vertical="center"/>
    </xf>
    <xf numFmtId="0" fontId="4" fillId="0" borderId="10" xfId="0" applyFont="1" applyBorder="1" applyAlignment="1">
      <alignment horizontal="center" vertical="center"/>
    </xf>
    <xf numFmtId="20" fontId="8" fillId="0" borderId="0" xfId="0" applyNumberFormat="1" applyFont="1" applyBorder="1" applyAlignment="1">
      <alignment horizontal="center" vertical="center"/>
    </xf>
    <xf numFmtId="0" fontId="8" fillId="0" borderId="0" xfId="0" applyFont="1" applyBorder="1" applyAlignment="1">
      <alignment horizontal="left" vertical="center"/>
    </xf>
    <xf numFmtId="0" fontId="33" fillId="0" borderId="0" xfId="0" applyFont="1">
      <alignment vertical="center"/>
    </xf>
    <xf numFmtId="0" fontId="15" fillId="0" borderId="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Fill="1" applyBorder="1" applyAlignment="1">
      <alignment horizontal="center" vertical="center"/>
    </xf>
    <xf numFmtId="0" fontId="8" fillId="0" borderId="2" xfId="0" applyFont="1" applyBorder="1" applyAlignment="1">
      <alignment horizontal="center" vertical="center"/>
    </xf>
    <xf numFmtId="0" fontId="23" fillId="0" borderId="0" xfId="0" applyFont="1">
      <alignment vertical="center"/>
    </xf>
    <xf numFmtId="0" fontId="8" fillId="0" borderId="26" xfId="0" applyFont="1" applyBorder="1">
      <alignment vertical="center"/>
    </xf>
    <xf numFmtId="0" fontId="8" fillId="0" borderId="24" xfId="0" applyFont="1" applyBorder="1">
      <alignment vertical="center"/>
    </xf>
    <xf numFmtId="0" fontId="8" fillId="0" borderId="27" xfId="0" applyFont="1" applyBorder="1">
      <alignment vertical="center"/>
    </xf>
    <xf numFmtId="0" fontId="8" fillId="0" borderId="28" xfId="0" applyFont="1" applyBorder="1" applyAlignment="1">
      <alignment horizontal="center" vertical="center"/>
    </xf>
    <xf numFmtId="0" fontId="8" fillId="0" borderId="24" xfId="0" applyFont="1" applyFill="1" applyBorder="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5" borderId="0" xfId="0" applyFont="1" applyFill="1" applyAlignment="1">
      <alignment horizontal="center" vertical="center"/>
    </xf>
    <xf numFmtId="0" fontId="36" fillId="0" borderId="0" xfId="0" applyFont="1" applyAlignment="1">
      <alignment horizontal="left" vertical="center"/>
    </xf>
    <xf numFmtId="0" fontId="4" fillId="0" borderId="0" xfId="0" applyFont="1" applyBorder="1" applyAlignment="1">
      <alignment horizontal="center" vertical="center"/>
    </xf>
    <xf numFmtId="0" fontId="21" fillId="0" borderId="29" xfId="0" applyNumberFormat="1" applyFont="1" applyFill="1" applyBorder="1" applyAlignment="1">
      <alignment vertical="center" shrinkToFit="1"/>
    </xf>
    <xf numFmtId="0" fontId="25" fillId="0" borderId="24" xfId="0" applyNumberFormat="1" applyFont="1" applyFill="1" applyBorder="1" applyAlignment="1">
      <alignment horizontal="center" vertical="center" shrinkToFit="1"/>
    </xf>
    <xf numFmtId="0" fontId="21" fillId="0" borderId="24" xfId="0" applyNumberFormat="1" applyFont="1" applyFill="1" applyBorder="1" applyAlignment="1">
      <alignment vertical="center" shrinkToFit="1"/>
    </xf>
    <xf numFmtId="0" fontId="25" fillId="0" borderId="30" xfId="0" applyNumberFormat="1" applyFont="1" applyFill="1" applyBorder="1" applyAlignment="1">
      <alignment horizontal="center" vertical="center" shrinkToFit="1"/>
    </xf>
    <xf numFmtId="20" fontId="7" fillId="0" borderId="31" xfId="0" applyNumberFormat="1" applyFont="1" applyBorder="1" applyAlignment="1">
      <alignment horizontal="center" vertical="center"/>
    </xf>
    <xf numFmtId="20" fontId="7" fillId="0" borderId="32" xfId="0" applyNumberFormat="1" applyFont="1" applyBorder="1" applyAlignment="1">
      <alignment horizontal="center" vertical="center"/>
    </xf>
    <xf numFmtId="0" fontId="7" fillId="0" borderId="33"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12" fillId="6" borderId="6" xfId="0" applyFont="1" applyFill="1" applyBorder="1" applyAlignment="1">
      <alignment horizontal="center" vertical="center"/>
    </xf>
    <xf numFmtId="0" fontId="12" fillId="3" borderId="6" xfId="0" applyFont="1" applyFill="1" applyBorder="1" applyAlignment="1">
      <alignment horizontal="center" vertical="center"/>
    </xf>
    <xf numFmtId="0" fontId="12" fillId="7" borderId="6" xfId="0" applyFont="1" applyFill="1" applyBorder="1" applyAlignment="1">
      <alignment horizontal="center" vertical="center"/>
    </xf>
    <xf numFmtId="0" fontId="5" fillId="0" borderId="0" xfId="0" applyFont="1" applyAlignment="1">
      <alignment horizontal="left" vertical="center"/>
    </xf>
    <xf numFmtId="0" fontId="34" fillId="3" borderId="0" xfId="0" applyFont="1" applyFill="1" applyAlignment="1">
      <alignment horizontal="left" vertical="center"/>
    </xf>
    <xf numFmtId="0" fontId="34" fillId="3" borderId="0" xfId="0" applyFont="1" applyFill="1" applyAlignment="1">
      <alignment horizontal="center" vertical="center"/>
    </xf>
    <xf numFmtId="0" fontId="0" fillId="0" borderId="0" xfId="0" applyFill="1" applyAlignment="1">
      <alignment horizontal="center" vertical="center"/>
    </xf>
    <xf numFmtId="0" fontId="0" fillId="0" borderId="36" xfId="0" applyFont="1" applyFill="1" applyBorder="1" applyAlignment="1">
      <alignment horizontal="center" vertical="center"/>
    </xf>
    <xf numFmtId="0" fontId="8" fillId="0" borderId="37" xfId="0" applyFont="1" applyBorder="1">
      <alignment vertical="center"/>
    </xf>
    <xf numFmtId="0" fontId="8" fillId="0" borderId="3" xfId="0" applyFont="1" applyBorder="1">
      <alignment vertical="center"/>
    </xf>
    <xf numFmtId="0" fontId="8" fillId="0" borderId="28" xfId="0" applyFont="1" applyBorder="1">
      <alignment vertical="center"/>
    </xf>
    <xf numFmtId="0" fontId="8" fillId="0" borderId="14" xfId="0" applyFont="1" applyBorder="1">
      <alignment vertical="center"/>
    </xf>
    <xf numFmtId="0" fontId="23" fillId="0" borderId="0" xfId="0" applyFont="1" applyBorder="1">
      <alignment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0" fontId="21" fillId="8" borderId="29" xfId="0" applyNumberFormat="1" applyFont="1" applyFill="1" applyBorder="1" applyAlignment="1">
      <alignment vertical="center" shrinkToFit="1"/>
    </xf>
    <xf numFmtId="0" fontId="25" fillId="8" borderId="24" xfId="0" applyNumberFormat="1" applyFont="1" applyFill="1" applyBorder="1" applyAlignment="1">
      <alignment horizontal="center" vertical="center" shrinkToFit="1"/>
    </xf>
    <xf numFmtId="0" fontId="21" fillId="8" borderId="24" xfId="0" applyNumberFormat="1" applyFont="1" applyFill="1" applyBorder="1" applyAlignment="1">
      <alignment vertical="center" shrinkToFit="1"/>
    </xf>
    <xf numFmtId="0" fontId="25" fillId="8" borderId="30" xfId="0" applyNumberFormat="1" applyFont="1" applyFill="1" applyBorder="1" applyAlignment="1">
      <alignment horizontal="center" vertical="center" shrinkToFit="1"/>
    </xf>
    <xf numFmtId="0" fontId="7" fillId="8" borderId="33" xfId="0" applyFont="1" applyFill="1" applyBorder="1" applyAlignment="1">
      <alignment horizontal="center" vertical="center" shrinkToFit="1"/>
    </xf>
    <xf numFmtId="0" fontId="20" fillId="8" borderId="33" xfId="0" applyFont="1" applyFill="1" applyBorder="1" applyAlignment="1">
      <alignment horizontal="center" vertical="center" shrinkToFit="1"/>
    </xf>
    <xf numFmtId="0" fontId="22" fillId="8" borderId="35" xfId="0" applyFont="1" applyFill="1" applyBorder="1" applyAlignment="1">
      <alignment horizontal="center" vertical="center" shrinkToFit="1"/>
    </xf>
    <xf numFmtId="20" fontId="7" fillId="0" borderId="32" xfId="0" applyNumberFormat="1" applyFont="1" applyFill="1" applyBorder="1" applyAlignment="1">
      <alignment horizontal="center" vertical="center"/>
    </xf>
    <xf numFmtId="20" fontId="7" fillId="8" borderId="31" xfId="0" applyNumberFormat="1" applyFont="1" applyFill="1" applyBorder="1" applyAlignment="1">
      <alignment horizontal="center" vertical="center"/>
    </xf>
    <xf numFmtId="20" fontId="7" fillId="8" borderId="13" xfId="0" applyNumberFormat="1" applyFont="1" applyFill="1" applyBorder="1" applyAlignment="1">
      <alignment horizontal="center" vertical="center"/>
    </xf>
    <xf numFmtId="20" fontId="7" fillId="8" borderId="32" xfId="0" applyNumberFormat="1" applyFont="1" applyFill="1" applyBorder="1" applyAlignment="1">
      <alignment horizontal="center" vertical="center"/>
    </xf>
    <xf numFmtId="20" fontId="7" fillId="0" borderId="13" xfId="0" applyNumberFormat="1" applyFont="1" applyFill="1" applyBorder="1" applyAlignment="1">
      <alignment horizontal="center" vertical="center"/>
    </xf>
    <xf numFmtId="0" fontId="21" fillId="8" borderId="38" xfId="0" applyNumberFormat="1" applyFont="1" applyFill="1" applyBorder="1" applyAlignment="1">
      <alignment vertical="center" shrinkToFit="1"/>
    </xf>
    <xf numFmtId="0" fontId="25" fillId="8" borderId="25" xfId="0" applyNumberFormat="1" applyFont="1" applyFill="1" applyBorder="1" applyAlignment="1">
      <alignment horizontal="center" vertical="center" shrinkToFit="1"/>
    </xf>
    <xf numFmtId="0" fontId="21" fillId="8" borderId="25" xfId="0" applyNumberFormat="1" applyFont="1" applyFill="1" applyBorder="1" applyAlignment="1">
      <alignment vertical="center" shrinkToFit="1"/>
    </xf>
    <xf numFmtId="0" fontId="25" fillId="8" borderId="39" xfId="0" applyNumberFormat="1" applyFont="1" applyFill="1" applyBorder="1" applyAlignment="1">
      <alignment horizontal="center" vertical="center" shrinkToFit="1"/>
    </xf>
    <xf numFmtId="20" fontId="20" fillId="8" borderId="35" xfId="0" applyNumberFormat="1" applyFont="1" applyFill="1" applyBorder="1" applyAlignment="1">
      <alignment horizontal="center" vertical="center" shrinkToFit="1"/>
    </xf>
    <xf numFmtId="20" fontId="20" fillId="0" borderId="35" xfId="0"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39" fillId="0" borderId="0" xfId="0" applyFont="1" applyFill="1" applyAlignment="1">
      <alignment horizontal="center" vertical="center"/>
    </xf>
    <xf numFmtId="0" fontId="39" fillId="0" borderId="0" xfId="0" applyFont="1" applyFill="1" applyBorder="1" applyAlignment="1">
      <alignment horizontal="center" vertical="center"/>
    </xf>
    <xf numFmtId="0" fontId="40" fillId="0" borderId="0" xfId="0" applyFont="1">
      <alignment vertical="center"/>
    </xf>
    <xf numFmtId="0" fontId="7" fillId="0" borderId="2" xfId="0" applyFont="1" applyFill="1" applyBorder="1" applyAlignment="1">
      <alignment horizontal="center" vertical="center"/>
    </xf>
    <xf numFmtId="20" fontId="7" fillId="0" borderId="40" xfId="0" applyNumberFormat="1" applyFont="1" applyBorder="1" applyAlignment="1">
      <alignment horizontal="center" vertical="center"/>
    </xf>
    <xf numFmtId="0" fontId="7" fillId="0" borderId="24"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41" xfId="0" applyFont="1" applyBorder="1" applyAlignment="1">
      <alignment horizontal="center" vertical="center"/>
    </xf>
    <xf numFmtId="20" fontId="7" fillId="0" borderId="42" xfId="0" applyNumberFormat="1" applyFont="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Border="1" applyAlignment="1">
      <alignment horizontal="center" vertical="center"/>
    </xf>
    <xf numFmtId="0" fontId="4" fillId="0" borderId="45" xfId="0" applyFont="1" applyBorder="1" applyAlignment="1">
      <alignment horizontal="center" vertical="center"/>
    </xf>
    <xf numFmtId="0" fontId="12" fillId="9" borderId="1" xfId="0" applyFont="1" applyFill="1" applyBorder="1" applyAlignment="1">
      <alignment horizontal="left" vertical="center"/>
    </xf>
    <xf numFmtId="0" fontId="12" fillId="9" borderId="4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37" xfId="0" applyFont="1" applyFill="1" applyBorder="1" applyAlignment="1">
      <alignment horizontal="left" vertical="center"/>
    </xf>
    <xf numFmtId="0" fontId="12" fillId="9" borderId="2" xfId="0" applyFont="1" applyFill="1" applyBorder="1" applyAlignment="1">
      <alignment horizontal="left" vertical="center"/>
    </xf>
    <xf numFmtId="0" fontId="12" fillId="9" borderId="26" xfId="0" applyFont="1" applyFill="1" applyBorder="1" applyAlignment="1">
      <alignment horizontal="left" vertical="center"/>
    </xf>
    <xf numFmtId="0" fontId="12" fillId="9" borderId="27" xfId="0" applyFont="1" applyFill="1" applyBorder="1" applyAlignment="1">
      <alignment horizontal="left" vertical="center"/>
    </xf>
    <xf numFmtId="0" fontId="12" fillId="9" borderId="24" xfId="0" applyFont="1" applyFill="1" applyBorder="1" applyAlignment="1">
      <alignment horizontal="left" vertical="center"/>
    </xf>
    <xf numFmtId="0" fontId="12" fillId="9" borderId="14" xfId="0" applyFont="1" applyFill="1" applyBorder="1" applyAlignment="1">
      <alignment horizontal="left" vertical="center"/>
    </xf>
    <xf numFmtId="0" fontId="12" fillId="10" borderId="1" xfId="0" applyFont="1" applyFill="1" applyBorder="1" applyAlignment="1">
      <alignment horizontal="left" vertical="center"/>
    </xf>
    <xf numFmtId="0" fontId="12" fillId="10" borderId="46" xfId="0" applyFont="1" applyFill="1" applyBorder="1" applyAlignment="1">
      <alignment horizontal="left" vertical="center"/>
    </xf>
    <xf numFmtId="0" fontId="12" fillId="10" borderId="47" xfId="0" applyFont="1" applyFill="1" applyBorder="1" applyAlignment="1">
      <alignment horizontal="left" vertical="center"/>
    </xf>
    <xf numFmtId="0" fontId="12" fillId="10" borderId="37" xfId="0" applyFont="1" applyFill="1" applyBorder="1" applyAlignment="1">
      <alignment horizontal="left" vertical="center"/>
    </xf>
    <xf numFmtId="0" fontId="13" fillId="10" borderId="2" xfId="0" applyFont="1" applyFill="1" applyBorder="1" applyAlignment="1">
      <alignment horizontal="left" vertical="center"/>
    </xf>
    <xf numFmtId="0" fontId="12" fillId="10" borderId="2" xfId="0" applyFont="1" applyFill="1" applyBorder="1" applyAlignment="1">
      <alignment horizontal="left" vertical="center"/>
    </xf>
    <xf numFmtId="0" fontId="8" fillId="10" borderId="26" xfId="0" applyFont="1" applyFill="1" applyBorder="1" applyAlignment="1">
      <alignment horizontal="left" vertical="center"/>
    </xf>
    <xf numFmtId="0" fontId="13" fillId="10" borderId="46" xfId="0" applyFont="1" applyFill="1" applyBorder="1" applyAlignment="1">
      <alignment horizontal="left" vertical="center"/>
    </xf>
    <xf numFmtId="0" fontId="8" fillId="10" borderId="47" xfId="0" applyFont="1" applyFill="1" applyBorder="1" applyAlignment="1">
      <alignment horizontal="left" vertical="center"/>
    </xf>
    <xf numFmtId="0" fontId="7" fillId="0" borderId="48" xfId="0" applyFont="1" applyFill="1" applyBorder="1" applyAlignment="1">
      <alignment horizontal="center" vertical="center"/>
    </xf>
    <xf numFmtId="20" fontId="7" fillId="0" borderId="49" xfId="0" applyNumberFormat="1" applyFont="1" applyBorder="1" applyAlignment="1">
      <alignment horizontal="center" vertical="center"/>
    </xf>
    <xf numFmtId="0" fontId="7" fillId="0" borderId="50" xfId="0" applyFont="1" applyFill="1" applyBorder="1" applyAlignment="1">
      <alignment horizontal="center" vertical="center"/>
    </xf>
    <xf numFmtId="20" fontId="7" fillId="0" borderId="51" xfId="0" applyNumberFormat="1" applyFont="1" applyBorder="1" applyAlignment="1">
      <alignment horizontal="center" vertical="center"/>
    </xf>
    <xf numFmtId="0" fontId="7" fillId="0" borderId="41" xfId="0" applyFont="1" applyBorder="1" applyAlignment="1">
      <alignment horizontal="center" vertical="center"/>
    </xf>
    <xf numFmtId="0" fontId="4" fillId="0" borderId="0" xfId="0" applyFont="1">
      <alignment vertical="center"/>
    </xf>
    <xf numFmtId="0" fontId="4" fillId="0" borderId="37" xfId="0" applyFont="1" applyBorder="1">
      <alignment vertical="center"/>
    </xf>
    <xf numFmtId="0" fontId="4" fillId="0" borderId="2" xfId="0" applyFont="1" applyBorder="1">
      <alignment vertical="center"/>
    </xf>
    <xf numFmtId="0" fontId="4" fillId="0" borderId="26"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28" xfId="0" applyFont="1" applyBorder="1">
      <alignment vertical="center"/>
    </xf>
    <xf numFmtId="0" fontId="4" fillId="0" borderId="10" xfId="0" applyFont="1" applyBorder="1">
      <alignment vertical="center"/>
    </xf>
    <xf numFmtId="0" fontId="4" fillId="0" borderId="27" xfId="0" applyFont="1" applyBorder="1">
      <alignment vertical="center"/>
    </xf>
    <xf numFmtId="0" fontId="4" fillId="0" borderId="24" xfId="0" applyFont="1" applyBorder="1">
      <alignment vertical="center"/>
    </xf>
    <xf numFmtId="0" fontId="4" fillId="0" borderId="14" xfId="0" applyFont="1" applyBorder="1">
      <alignment vertical="center"/>
    </xf>
    <xf numFmtId="0" fontId="8" fillId="0" borderId="24" xfId="0" applyFont="1" applyBorder="1" applyAlignment="1">
      <alignment vertical="center"/>
    </xf>
    <xf numFmtId="0" fontId="8" fillId="0" borderId="0" xfId="0" applyFont="1" applyBorder="1" applyAlignment="1">
      <alignment vertical="center"/>
    </xf>
    <xf numFmtId="0" fontId="5" fillId="0" borderId="10" xfId="0" applyFont="1" applyBorder="1" applyAlignment="1">
      <alignment horizontal="center" vertical="center"/>
    </xf>
    <xf numFmtId="0" fontId="5" fillId="0" borderId="10" xfId="0" applyFont="1" applyBorder="1">
      <alignment vertical="center"/>
    </xf>
    <xf numFmtId="0" fontId="7" fillId="0" borderId="6" xfId="0" applyFont="1" applyBorder="1" applyAlignment="1">
      <alignment horizontal="center" vertical="center"/>
    </xf>
    <xf numFmtId="0" fontId="0" fillId="11" borderId="0" xfId="0" applyFill="1">
      <alignment vertical="center"/>
    </xf>
    <xf numFmtId="20" fontId="7" fillId="0" borderId="0" xfId="0" applyNumberFormat="1" applyFont="1" applyBorder="1" applyAlignment="1">
      <alignment horizontal="left" vertical="center"/>
    </xf>
    <xf numFmtId="0" fontId="5" fillId="0" borderId="40"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5"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Border="1" applyAlignment="1">
      <alignment horizontal="center" vertical="center"/>
    </xf>
    <xf numFmtId="0" fontId="8" fillId="0" borderId="7" xfId="0" applyFont="1" applyBorder="1" applyAlignment="1">
      <alignment vertical="center"/>
    </xf>
    <xf numFmtId="0" fontId="8" fillId="0" borderId="25"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3" fillId="0" borderId="3" xfId="0" applyFont="1" applyBorder="1">
      <alignment vertical="center"/>
    </xf>
    <xf numFmtId="0" fontId="23" fillId="0" borderId="14" xfId="0" applyFont="1" applyBorder="1">
      <alignment vertical="center"/>
    </xf>
    <xf numFmtId="0" fontId="7" fillId="0" borderId="0" xfId="0" applyFont="1" applyAlignment="1">
      <alignment horizontal="center" vertical="center"/>
    </xf>
    <xf numFmtId="0" fontId="31" fillId="0" borderId="17" xfId="0" applyFont="1" applyBorder="1" applyAlignment="1">
      <alignment horizontal="center" vertical="center"/>
    </xf>
    <xf numFmtId="0" fontId="0" fillId="0" borderId="7" xfId="0" applyFont="1" applyBorder="1" applyAlignment="1">
      <alignment horizontal="center" vertical="center"/>
    </xf>
    <xf numFmtId="0" fontId="0" fillId="0" borderId="46" xfId="0" applyFont="1" applyBorder="1" applyAlignment="1">
      <alignment horizontal="center" vertical="center"/>
    </xf>
    <xf numFmtId="0" fontId="0" fillId="0" borderId="24" xfId="0" applyFont="1"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4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horizontal="left" vertical="center"/>
    </xf>
    <xf numFmtId="0" fontId="0" fillId="0" borderId="27" xfId="0" applyFill="1" applyBorder="1" applyAlignment="1">
      <alignment horizontal="left" vertical="center"/>
    </xf>
    <xf numFmtId="56" fontId="0" fillId="0" borderId="27" xfId="0" applyNumberFormat="1" applyFill="1" applyBorder="1" applyAlignment="1">
      <alignment horizontal="left" vertical="center"/>
    </xf>
    <xf numFmtId="0" fontId="0" fillId="0" borderId="1" xfId="0" applyFont="1" applyFill="1" applyBorder="1" applyAlignment="1">
      <alignment horizontal="left" vertical="center"/>
    </xf>
    <xf numFmtId="56" fontId="0" fillId="0" borderId="1" xfId="0" applyNumberFormat="1" applyFill="1" applyBorder="1" applyAlignment="1">
      <alignment horizontal="left" vertical="center"/>
    </xf>
    <xf numFmtId="0" fontId="0" fillId="0" borderId="3" xfId="0" applyFont="1" applyFill="1" applyBorder="1" applyAlignment="1">
      <alignment horizontal="left" vertical="center"/>
    </xf>
    <xf numFmtId="0" fontId="0" fillId="0" borderId="56" xfId="0" applyFont="1" applyFill="1" applyBorder="1" applyAlignment="1">
      <alignment horizontal="left" vertical="center"/>
    </xf>
    <xf numFmtId="0" fontId="0" fillId="0" borderId="18" xfId="0" applyFill="1" applyBorder="1" applyAlignment="1">
      <alignment horizontal="center" vertical="center"/>
    </xf>
    <xf numFmtId="0" fontId="0" fillId="0" borderId="1" xfId="0" applyFill="1" applyBorder="1" applyAlignment="1">
      <alignment horizontal="left" vertical="center"/>
    </xf>
    <xf numFmtId="0" fontId="0" fillId="0" borderId="10" xfId="0" applyBorder="1" applyAlignment="1">
      <alignment horizontal="center" vertical="center"/>
    </xf>
    <xf numFmtId="0" fontId="0" fillId="0" borderId="47"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0" fillId="0" borderId="42" xfId="0" applyBorder="1" applyAlignment="1">
      <alignment horizontal="center" vertical="center"/>
    </xf>
    <xf numFmtId="0" fontId="0" fillId="0" borderId="15" xfId="0" applyFill="1" applyBorder="1" applyAlignment="1">
      <alignment horizontal="center" vertical="center"/>
    </xf>
    <xf numFmtId="0" fontId="42" fillId="0" borderId="27" xfId="0" applyFont="1" applyFill="1" applyBorder="1" applyAlignment="1">
      <alignment horizontal="left" vertical="center"/>
    </xf>
    <xf numFmtId="0" fontId="0" fillId="0" borderId="13" xfId="0" applyFill="1" applyBorder="1" applyAlignment="1">
      <alignment horizontal="center" vertical="center"/>
    </xf>
    <xf numFmtId="0" fontId="0" fillId="0" borderId="42" xfId="0" applyFill="1" applyBorder="1" applyAlignment="1">
      <alignment horizontal="center"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11" xfId="0" applyFont="1" applyFill="1" applyBorder="1" applyAlignment="1">
      <alignment horizontal="center" vertical="center"/>
    </xf>
    <xf numFmtId="0" fontId="0" fillId="0" borderId="24" xfId="0" applyBorder="1" applyAlignment="1">
      <alignment horizontal="center" vertical="center"/>
    </xf>
    <xf numFmtId="0" fontId="28" fillId="0" borderId="1" xfId="0" applyFont="1" applyFill="1" applyBorder="1" applyAlignment="1">
      <alignment horizontal="left" vertical="center"/>
    </xf>
    <xf numFmtId="0" fontId="0" fillId="0" borderId="60" xfId="0" applyFill="1" applyBorder="1" applyAlignment="1">
      <alignment horizontal="center" vertical="center"/>
    </xf>
    <xf numFmtId="0" fontId="0" fillId="12" borderId="14" xfId="0" applyFill="1" applyBorder="1" applyAlignment="1">
      <alignment horizontal="center" vertical="center"/>
    </xf>
    <xf numFmtId="0" fontId="0" fillId="12" borderId="47" xfId="0" applyFill="1" applyBorder="1" applyAlignment="1">
      <alignment horizontal="center" vertical="center"/>
    </xf>
    <xf numFmtId="0" fontId="32" fillId="0" borderId="6" xfId="0" applyFont="1" applyFill="1" applyBorder="1" applyAlignment="1">
      <alignment horizontal="center" vertical="center"/>
    </xf>
    <xf numFmtId="0" fontId="0" fillId="0" borderId="24" xfId="0" applyFill="1" applyBorder="1" applyAlignment="1">
      <alignment horizontal="center" vertical="center"/>
    </xf>
    <xf numFmtId="0" fontId="0" fillId="0" borderId="46" xfId="0" applyFill="1" applyBorder="1" applyAlignment="1">
      <alignment horizontal="center" vertical="center"/>
    </xf>
    <xf numFmtId="0" fontId="0" fillId="13" borderId="6" xfId="0" applyFill="1" applyBorder="1" applyAlignment="1">
      <alignment horizontal="center" vertical="center"/>
    </xf>
    <xf numFmtId="0" fontId="0" fillId="14" borderId="6" xfId="0" applyFill="1" applyBorder="1" applyAlignment="1">
      <alignment horizontal="center" vertical="center"/>
    </xf>
    <xf numFmtId="0" fontId="0" fillId="15" borderId="6" xfId="0" applyFill="1" applyBorder="1" applyAlignment="1">
      <alignment horizontal="center" vertical="center"/>
    </xf>
    <xf numFmtId="56" fontId="0" fillId="0" borderId="9" xfId="0" applyNumberFormat="1" applyFill="1" applyBorder="1" applyAlignment="1">
      <alignment horizontal="center" vertical="center"/>
    </xf>
    <xf numFmtId="0" fontId="32" fillId="0" borderId="24" xfId="0" applyFont="1" applyFill="1" applyBorder="1" applyAlignment="1">
      <alignment horizontal="center" vertical="center"/>
    </xf>
    <xf numFmtId="0" fontId="0" fillId="16" borderId="11" xfId="0" applyFont="1" applyFill="1" applyBorder="1" applyAlignment="1">
      <alignment horizontal="center" vertical="center"/>
    </xf>
    <xf numFmtId="0" fontId="32" fillId="0" borderId="47" xfId="0" applyFont="1" applyFill="1" applyBorder="1" applyAlignment="1">
      <alignment horizontal="center" vertical="center"/>
    </xf>
    <xf numFmtId="0" fontId="0" fillId="17" borderId="11" xfId="0" applyFont="1" applyFill="1" applyBorder="1" applyAlignment="1">
      <alignment horizontal="center" vertical="center"/>
    </xf>
    <xf numFmtId="0" fontId="0" fillId="17" borderId="15" xfId="0" applyFill="1" applyBorder="1" applyAlignment="1">
      <alignment horizontal="center" vertical="center"/>
    </xf>
    <xf numFmtId="0" fontId="0" fillId="17" borderId="6" xfId="0" applyFill="1" applyBorder="1" applyAlignment="1">
      <alignment horizontal="center" vertical="center"/>
    </xf>
    <xf numFmtId="0" fontId="0" fillId="17" borderId="6" xfId="0" applyFont="1" applyFill="1" applyBorder="1" applyAlignment="1">
      <alignment horizontal="center" vertical="center"/>
    </xf>
    <xf numFmtId="0" fontId="0" fillId="12" borderId="0" xfId="0" applyFill="1">
      <alignment vertical="center"/>
    </xf>
    <xf numFmtId="0" fontId="15" fillId="0" borderId="0" xfId="0" applyFont="1" applyBorder="1" applyAlignment="1">
      <alignment horizontal="left" vertical="center"/>
    </xf>
    <xf numFmtId="0" fontId="8" fillId="0" borderId="29" xfId="0" applyFont="1" applyBorder="1" applyAlignment="1">
      <alignment horizontal="center" vertical="center"/>
    </xf>
    <xf numFmtId="0" fontId="0" fillId="0" borderId="61" xfId="0" applyFill="1" applyBorder="1" applyAlignment="1">
      <alignment horizontal="center" vertical="center"/>
    </xf>
    <xf numFmtId="0" fontId="0" fillId="0" borderId="55" xfId="0" applyFill="1" applyBorder="1" applyAlignment="1">
      <alignment horizontal="center" vertical="center"/>
    </xf>
    <xf numFmtId="0" fontId="32" fillId="0" borderId="27" xfId="0" applyFont="1" applyFill="1" applyBorder="1" applyAlignment="1">
      <alignment horizontal="left" vertical="center"/>
    </xf>
    <xf numFmtId="0" fontId="31" fillId="0" borderId="27" xfId="0" applyFont="1" applyFill="1" applyBorder="1" applyAlignment="1">
      <alignment horizontal="left" vertical="center"/>
    </xf>
    <xf numFmtId="0" fontId="51" fillId="0" borderId="0" xfId="0" applyFont="1">
      <alignment vertical="center"/>
    </xf>
    <xf numFmtId="0" fontId="7" fillId="12" borderId="43" xfId="0" applyFont="1" applyFill="1" applyBorder="1" applyAlignment="1">
      <alignment horizontal="center" vertical="center" shrinkToFit="1"/>
    </xf>
    <xf numFmtId="0" fontId="7" fillId="12" borderId="33" xfId="0" applyFont="1" applyFill="1" applyBorder="1" applyAlignment="1">
      <alignment horizontal="center" vertical="center" shrinkToFit="1"/>
    </xf>
    <xf numFmtId="0" fontId="7" fillId="12" borderId="34" xfId="0" applyFont="1" applyFill="1" applyBorder="1" applyAlignment="1">
      <alignment horizontal="center" vertical="center" shrinkToFit="1"/>
    </xf>
    <xf numFmtId="0" fontId="25" fillId="12" borderId="30" xfId="0" applyNumberFormat="1" applyFont="1" applyFill="1" applyBorder="1" applyAlignment="1">
      <alignment horizontal="center" vertical="center" shrinkToFit="1"/>
    </xf>
    <xf numFmtId="20" fontId="7" fillId="12" borderId="31" xfId="0" applyNumberFormat="1" applyFont="1" applyFill="1" applyBorder="1" applyAlignment="1">
      <alignment horizontal="center" vertical="center"/>
    </xf>
    <xf numFmtId="20" fontId="20" fillId="12" borderId="62" xfId="0" applyNumberFormat="1" applyFont="1" applyFill="1" applyBorder="1" applyAlignment="1">
      <alignment horizontal="center" vertical="center" shrinkToFit="1"/>
    </xf>
    <xf numFmtId="0" fontId="20" fillId="12" borderId="43" xfId="0" applyFont="1" applyFill="1" applyBorder="1" applyAlignment="1">
      <alignment horizontal="center" vertical="center" shrinkToFit="1"/>
    </xf>
    <xf numFmtId="0" fontId="7" fillId="12" borderId="63" xfId="0" applyFont="1" applyFill="1" applyBorder="1" applyAlignment="1">
      <alignment horizontal="center" vertical="center" shrinkToFit="1"/>
    </xf>
    <xf numFmtId="20" fontId="7" fillId="12" borderId="13" xfId="0" applyNumberFormat="1" applyFont="1" applyFill="1" applyBorder="1" applyAlignment="1">
      <alignment horizontal="center" vertical="center"/>
    </xf>
    <xf numFmtId="0" fontId="21" fillId="12" borderId="29" xfId="0" applyNumberFormat="1" applyFont="1" applyFill="1" applyBorder="1" applyAlignment="1">
      <alignment vertical="center" shrinkToFit="1"/>
    </xf>
    <xf numFmtId="0" fontId="25" fillId="12" borderId="24" xfId="0" applyNumberFormat="1" applyFont="1" applyFill="1" applyBorder="1" applyAlignment="1">
      <alignment horizontal="center" vertical="center" shrinkToFit="1"/>
    </xf>
    <xf numFmtId="0" fontId="21" fillId="12" borderId="24" xfId="0" applyNumberFormat="1" applyFont="1" applyFill="1" applyBorder="1" applyAlignment="1">
      <alignment vertical="center" shrinkToFit="1"/>
    </xf>
    <xf numFmtId="20" fontId="7" fillId="12" borderId="32" xfId="0" applyNumberFormat="1" applyFont="1" applyFill="1" applyBorder="1" applyAlignment="1">
      <alignment horizontal="center" vertical="center"/>
    </xf>
    <xf numFmtId="20" fontId="20" fillId="12" borderId="35" xfId="0" applyNumberFormat="1" applyFont="1" applyFill="1" applyBorder="1" applyAlignment="1">
      <alignment horizontal="center" vertical="center" shrinkToFit="1"/>
    </xf>
    <xf numFmtId="0" fontId="20" fillId="12" borderId="33" xfId="0" applyFont="1" applyFill="1" applyBorder="1" applyAlignment="1">
      <alignment horizontal="center" vertical="center" shrinkToFit="1"/>
    </xf>
    <xf numFmtId="0" fontId="22" fillId="12" borderId="62" xfId="0" applyFont="1" applyFill="1" applyBorder="1" applyAlignment="1">
      <alignment horizontal="center" vertical="center" shrinkToFit="1"/>
    </xf>
    <xf numFmtId="0" fontId="22" fillId="12" borderId="35" xfId="0" applyFont="1" applyFill="1" applyBorder="1" applyAlignment="1">
      <alignment horizontal="center" vertical="center" shrinkToFit="1"/>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23" fillId="0" borderId="67" xfId="0" applyFont="1" applyBorder="1" applyAlignment="1">
      <alignment horizontal="center" vertical="center" wrapText="1"/>
    </xf>
    <xf numFmtId="0" fontId="23" fillId="0" borderId="68" xfId="0" applyFont="1" applyBorder="1" applyAlignment="1">
      <alignment horizontal="center" vertical="center" wrapText="1"/>
    </xf>
    <xf numFmtId="0" fontId="5" fillId="0" borderId="29" xfId="0" applyFont="1" applyBorder="1" applyAlignment="1">
      <alignment horizontal="center" vertical="center"/>
    </xf>
    <xf numFmtId="0" fontId="5" fillId="0" borderId="69" xfId="0" applyFont="1" applyBorder="1" applyAlignment="1">
      <alignment horizontal="center" vertical="center"/>
    </xf>
    <xf numFmtId="0" fontId="23" fillId="0" borderId="66" xfId="0" applyFont="1" applyBorder="1" applyAlignment="1">
      <alignment horizontal="center" vertical="center" wrapText="1"/>
    </xf>
    <xf numFmtId="0" fontId="23"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70" xfId="0" applyFont="1" applyBorder="1" applyAlignment="1">
      <alignment horizontal="center" vertical="center"/>
    </xf>
    <xf numFmtId="0" fontId="23" fillId="0" borderId="65" xfId="0" applyFont="1" applyBorder="1" applyAlignment="1">
      <alignment horizontal="center" vertical="center" wrapText="1"/>
    </xf>
    <xf numFmtId="0" fontId="43" fillId="0" borderId="0" xfId="0" applyFont="1" applyBorder="1" applyAlignment="1">
      <alignment horizontal="right" vertical="center"/>
    </xf>
    <xf numFmtId="0" fontId="43" fillId="0" borderId="0" xfId="0" applyFont="1" applyAlignment="1">
      <alignment horizontal="right" vertical="center"/>
    </xf>
    <xf numFmtId="0" fontId="8" fillId="0" borderId="69" xfId="0" applyFont="1" applyBorder="1" applyAlignment="1">
      <alignment horizontal="center" vertical="center"/>
    </xf>
    <xf numFmtId="0" fontId="8" fillId="0" borderId="66" xfId="0" applyFont="1" applyBorder="1" applyAlignment="1">
      <alignment horizontal="center" vertical="center"/>
    </xf>
    <xf numFmtId="0" fontId="4" fillId="0" borderId="0" xfId="0" applyFont="1" applyAlignment="1">
      <alignment vertical="center"/>
    </xf>
    <xf numFmtId="0" fontId="4" fillId="12" borderId="45" xfId="0" applyFont="1" applyFill="1" applyBorder="1" applyAlignment="1">
      <alignment horizontal="center" vertical="center"/>
    </xf>
    <xf numFmtId="0" fontId="7" fillId="12" borderId="43" xfId="0" applyFont="1" applyFill="1" applyBorder="1" applyAlignment="1">
      <alignment horizontal="center" vertical="center"/>
    </xf>
    <xf numFmtId="0" fontId="5" fillId="12" borderId="45" xfId="0" applyFont="1" applyFill="1" applyBorder="1" applyAlignment="1">
      <alignment horizontal="center" vertical="center"/>
    </xf>
    <xf numFmtId="0" fontId="7" fillId="12" borderId="24" xfId="0" applyFont="1" applyFill="1" applyBorder="1" applyAlignment="1">
      <alignment horizontal="center" vertical="center"/>
    </xf>
    <xf numFmtId="0" fontId="5" fillId="12" borderId="13" xfId="0" applyFont="1" applyFill="1" applyBorder="1" applyAlignment="1">
      <alignment horizontal="center" vertical="center"/>
    </xf>
    <xf numFmtId="0" fontId="7" fillId="12" borderId="33" xfId="0" applyFont="1" applyFill="1" applyBorder="1" applyAlignment="1">
      <alignment horizontal="center" vertical="center"/>
    </xf>
    <xf numFmtId="0" fontId="5" fillId="12" borderId="40" xfId="0" applyFont="1" applyFill="1" applyBorder="1" applyAlignment="1">
      <alignment horizontal="center" vertical="center"/>
    </xf>
    <xf numFmtId="0" fontId="7" fillId="12" borderId="0" xfId="0" applyFont="1" applyFill="1" applyBorder="1" applyAlignment="1">
      <alignment horizontal="center" vertical="center"/>
    </xf>
    <xf numFmtId="0" fontId="5" fillId="12" borderId="52" xfId="0" applyFont="1" applyFill="1" applyBorder="1" applyAlignment="1">
      <alignment horizontal="center" vertical="center"/>
    </xf>
    <xf numFmtId="0" fontId="7" fillId="12" borderId="48" xfId="0" applyFont="1" applyFill="1" applyBorder="1" applyAlignment="1">
      <alignment horizontal="center" vertical="center"/>
    </xf>
    <xf numFmtId="0" fontId="7" fillId="12" borderId="50"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41" xfId="0" applyFont="1" applyFill="1" applyBorder="1" applyAlignment="1">
      <alignment horizontal="center" vertical="center"/>
    </xf>
    <xf numFmtId="0" fontId="4" fillId="12" borderId="41"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 xfId="0" applyFont="1" applyBorder="1" applyAlignment="1">
      <alignment horizontal="center" vertical="center"/>
    </xf>
    <xf numFmtId="0" fontId="0" fillId="0" borderId="0" xfId="0" applyFill="1" applyBorder="1" applyAlignment="1">
      <alignment horizontal="center" vertical="center"/>
    </xf>
    <xf numFmtId="56" fontId="31" fillId="0" borderId="9" xfId="0" applyNumberFormat="1" applyFont="1" applyFill="1" applyBorder="1" applyAlignment="1">
      <alignment horizontal="center" vertical="center"/>
    </xf>
    <xf numFmtId="0" fontId="0" fillId="15" borderId="0" xfId="0" applyFont="1" applyFill="1" applyAlignment="1">
      <alignment horizontal="center" vertical="center"/>
    </xf>
    <xf numFmtId="0" fontId="0" fillId="14" borderId="0" xfId="0" applyFont="1" applyFill="1" applyAlignment="1">
      <alignment horizontal="center" vertical="center"/>
    </xf>
    <xf numFmtId="56" fontId="31" fillId="0" borderId="10" xfId="0" applyNumberFormat="1" applyFont="1" applyFill="1" applyBorder="1" applyAlignment="1">
      <alignment horizontal="center" vertical="center"/>
    </xf>
    <xf numFmtId="0" fontId="0" fillId="15" borderId="0" xfId="0" applyFont="1" applyFill="1" applyBorder="1" applyAlignment="1">
      <alignment horizontal="center" vertical="center"/>
    </xf>
    <xf numFmtId="0" fontId="31" fillId="0" borderId="78"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30" xfId="0" applyFont="1" applyFill="1" applyBorder="1" applyAlignment="1">
      <alignment horizontal="center" vertical="center"/>
    </xf>
    <xf numFmtId="0" fontId="32" fillId="0" borderId="77"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80"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2" xfId="0" applyFill="1" applyBorder="1" applyAlignment="1">
      <alignment horizontal="center" vertical="center"/>
    </xf>
    <xf numFmtId="0" fontId="32" fillId="0" borderId="16" xfId="0" applyFont="1" applyFill="1" applyBorder="1" applyAlignment="1">
      <alignment horizontal="left" vertical="center"/>
    </xf>
    <xf numFmtId="0" fontId="0" fillId="0" borderId="17" xfId="0" applyFill="1" applyBorder="1" applyAlignment="1">
      <alignment horizontal="center" vertical="center"/>
    </xf>
    <xf numFmtId="0" fontId="0" fillId="0" borderId="16" xfId="0" applyFill="1" applyBorder="1" applyAlignment="1">
      <alignment horizontal="left" vertical="center"/>
    </xf>
    <xf numFmtId="0" fontId="0" fillId="0" borderId="16" xfId="0" applyFont="1" applyFill="1" applyBorder="1" applyAlignment="1">
      <alignment horizontal="left" vertical="center"/>
    </xf>
    <xf numFmtId="0" fontId="31" fillId="0" borderId="16" xfId="0" applyFont="1" applyFill="1" applyBorder="1" applyAlignment="1">
      <alignment horizontal="left" vertical="center"/>
    </xf>
    <xf numFmtId="56" fontId="0" fillId="0" borderId="16" xfId="0" applyNumberFormat="1" applyFill="1" applyBorder="1" applyAlignment="1">
      <alignment horizontal="left" vertical="center"/>
    </xf>
    <xf numFmtId="0" fontId="0" fillId="0" borderId="19" xfId="0" applyFill="1" applyBorder="1" applyAlignment="1">
      <alignment horizontal="left" vertical="center"/>
    </xf>
    <xf numFmtId="0" fontId="0" fillId="0" borderId="19" xfId="0" applyFont="1" applyFill="1" applyBorder="1" applyAlignment="1">
      <alignment horizontal="left" vertical="center"/>
    </xf>
    <xf numFmtId="56" fontId="0" fillId="0" borderId="19" xfId="0" applyNumberFormat="1" applyFill="1" applyBorder="1" applyAlignment="1">
      <alignment horizontal="lef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56" fontId="32" fillId="0" borderId="8" xfId="0" applyNumberFormat="1" applyFont="1" applyFill="1" applyBorder="1" applyAlignment="1">
      <alignment horizontal="center" vertical="center"/>
    </xf>
    <xf numFmtId="56" fontId="32" fillId="0" borderId="11" xfId="0" applyNumberFormat="1" applyFont="1" applyFill="1" applyBorder="1" applyAlignment="1">
      <alignment horizontal="center" vertical="center"/>
    </xf>
    <xf numFmtId="0" fontId="32" fillId="0" borderId="11" xfId="0" applyFont="1" applyFill="1" applyBorder="1" applyAlignment="1">
      <alignment horizontal="center" vertical="center"/>
    </xf>
    <xf numFmtId="0" fontId="0" fillId="15" borderId="17" xfId="0" applyFill="1" applyBorder="1" applyAlignment="1">
      <alignment horizontal="center" vertical="center"/>
    </xf>
    <xf numFmtId="0" fontId="0" fillId="0" borderId="40" xfId="0" applyFont="1" applyBorder="1" applyAlignment="1">
      <alignment horizontal="center" vertical="center" wrapText="1"/>
    </xf>
    <xf numFmtId="0" fontId="0" fillId="14" borderId="0" xfId="0" applyFont="1" applyFill="1" applyBorder="1" applyAlignment="1">
      <alignment horizontal="center" vertical="center"/>
    </xf>
    <xf numFmtId="0" fontId="0" fillId="15" borderId="15" xfId="0" applyFill="1" applyBorder="1" applyAlignment="1">
      <alignment horizontal="center" vertical="center"/>
    </xf>
    <xf numFmtId="0" fontId="31" fillId="0" borderId="55" xfId="0" applyFont="1" applyFill="1" applyBorder="1" applyAlignment="1">
      <alignment horizontal="center" vertical="center"/>
    </xf>
    <xf numFmtId="0" fontId="0" fillId="18" borderId="0" xfId="0" applyFont="1" applyFill="1" applyAlignment="1">
      <alignment horizontal="center" vertical="center"/>
    </xf>
    <xf numFmtId="0" fontId="28" fillId="0" borderId="61" xfId="0" applyFont="1" applyBorder="1" applyAlignment="1">
      <alignment horizontal="center" vertical="center"/>
    </xf>
    <xf numFmtId="0" fontId="0" fillId="18" borderId="0"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24" xfId="0" applyFont="1" applyFill="1" applyBorder="1" applyAlignment="1">
      <alignment horizontal="center" vertical="center"/>
    </xf>
    <xf numFmtId="20" fontId="7" fillId="0" borderId="52" xfId="0" applyNumberFormat="1" applyFont="1" applyFill="1" applyBorder="1" applyAlignment="1">
      <alignment horizontal="center" vertical="center"/>
    </xf>
    <xf numFmtId="0" fontId="21" fillId="0" borderId="38" xfId="0" applyNumberFormat="1" applyFont="1" applyFill="1" applyBorder="1" applyAlignment="1">
      <alignment vertical="center" shrinkToFit="1"/>
    </xf>
    <xf numFmtId="0" fontId="25" fillId="0" borderId="25" xfId="0" applyNumberFormat="1" applyFont="1" applyFill="1" applyBorder="1" applyAlignment="1">
      <alignment horizontal="center" vertical="center" shrinkToFit="1"/>
    </xf>
    <xf numFmtId="0" fontId="21" fillId="0" borderId="25" xfId="0" applyNumberFormat="1" applyFont="1" applyFill="1" applyBorder="1" applyAlignment="1">
      <alignment vertical="center" shrinkToFit="1"/>
    </xf>
    <xf numFmtId="0" fontId="25" fillId="0" borderId="39" xfId="0" applyNumberFormat="1" applyFont="1" applyFill="1" applyBorder="1" applyAlignment="1">
      <alignment horizontal="center" vertical="center" shrinkToFit="1"/>
    </xf>
    <xf numFmtId="0" fontId="15" fillId="0" borderId="0" xfId="0" applyFont="1"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horizontal="left" vertical="center"/>
    </xf>
    <xf numFmtId="0" fontId="8" fillId="0" borderId="27" xfId="0" applyFont="1" applyBorder="1" applyAlignment="1">
      <alignment vertical="center"/>
    </xf>
    <xf numFmtId="0" fontId="0" fillId="0" borderId="24" xfId="0" applyBorder="1" applyAlignment="1">
      <alignment vertical="center"/>
    </xf>
    <xf numFmtId="0" fontId="8" fillId="0" borderId="0" xfId="0" applyFont="1" applyFill="1">
      <alignment vertical="center"/>
    </xf>
    <xf numFmtId="0" fontId="8" fillId="14" borderId="0" xfId="0" applyFont="1" applyFill="1" applyBorder="1" applyAlignment="1">
      <alignment horizontal="center" vertical="center"/>
    </xf>
    <xf numFmtId="0" fontId="8" fillId="19" borderId="0" xfId="0" applyFont="1" applyFill="1" applyBorder="1" applyAlignment="1">
      <alignment horizontal="center" vertical="center"/>
    </xf>
    <xf numFmtId="0" fontId="45" fillId="0" borderId="0" xfId="0" applyFont="1" applyAlignment="1">
      <alignment horizontal="left" vertical="center"/>
    </xf>
    <xf numFmtId="0" fontId="6" fillId="0" borderId="0" xfId="0" applyFont="1" applyAlignment="1">
      <alignment horizontal="right" vertical="center"/>
    </xf>
    <xf numFmtId="0" fontId="15" fillId="0" borderId="0" xfId="0" applyFont="1">
      <alignment vertical="center"/>
    </xf>
    <xf numFmtId="0" fontId="52" fillId="0" borderId="0" xfId="0" applyFont="1">
      <alignment vertical="center"/>
    </xf>
    <xf numFmtId="20" fontId="7" fillId="12" borderId="52" xfId="0" applyNumberFormat="1" applyFont="1" applyFill="1" applyBorder="1" applyAlignment="1">
      <alignment horizontal="center" vertical="center"/>
    </xf>
    <xf numFmtId="0" fontId="8" fillId="19" borderId="24" xfId="0" applyFont="1" applyFill="1" applyBorder="1" applyAlignment="1">
      <alignment horizontal="center" vertical="center"/>
    </xf>
    <xf numFmtId="0" fontId="8" fillId="19" borderId="25" xfId="0" applyFont="1" applyFill="1" applyBorder="1" applyAlignment="1">
      <alignment horizontal="center" vertical="center"/>
    </xf>
    <xf numFmtId="0" fontId="8" fillId="14" borderId="24" xfId="0" applyFont="1" applyFill="1" applyBorder="1" applyAlignment="1">
      <alignment horizontal="center" vertical="center"/>
    </xf>
    <xf numFmtId="0" fontId="8" fillId="19" borderId="41" xfId="0" applyFont="1" applyFill="1" applyBorder="1" applyAlignment="1">
      <alignment horizontal="center" vertical="center"/>
    </xf>
    <xf numFmtId="0" fontId="4" fillId="0" borderId="79" xfId="0" applyFont="1" applyBorder="1" applyAlignment="1">
      <alignment horizontal="center" vertical="center"/>
    </xf>
    <xf numFmtId="0" fontId="5" fillId="0" borderId="1" xfId="0" applyFont="1" applyBorder="1" applyAlignment="1">
      <alignment horizontal="center" vertical="center"/>
    </xf>
    <xf numFmtId="0" fontId="48" fillId="0" borderId="12" xfId="0" applyFont="1" applyBorder="1" applyAlignment="1">
      <alignment horizontal="center" vertical="center"/>
    </xf>
    <xf numFmtId="0" fontId="48" fillId="0" borderId="16" xfId="0" applyFont="1" applyBorder="1" applyAlignment="1">
      <alignment horizontal="center" vertical="center"/>
    </xf>
    <xf numFmtId="0" fontId="48" fillId="0" borderId="15" xfId="0" applyFont="1" applyBorder="1" applyAlignment="1">
      <alignment horizontal="center" vertical="center"/>
    </xf>
    <xf numFmtId="0" fontId="48" fillId="0" borderId="17" xfId="0" applyFont="1" applyBorder="1" applyAlignment="1">
      <alignment horizontal="center" vertical="center"/>
    </xf>
    <xf numFmtId="0" fontId="48" fillId="0" borderId="6" xfId="0" applyFont="1" applyBorder="1" applyAlignment="1">
      <alignment horizontal="center" vertical="center"/>
    </xf>
    <xf numFmtId="0" fontId="48" fillId="0" borderId="19"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59" xfId="0" applyFont="1" applyBorder="1" applyAlignment="1">
      <alignment horizontal="center" vertical="center"/>
    </xf>
    <xf numFmtId="0" fontId="48" fillId="0" borderId="14" xfId="0" applyFont="1" applyBorder="1" applyAlignment="1">
      <alignment horizontal="center" vertical="center"/>
    </xf>
    <xf numFmtId="0" fontId="48" fillId="0" borderId="47" xfId="0" applyFont="1" applyBorder="1" applyAlignment="1">
      <alignment horizontal="center" vertical="center"/>
    </xf>
    <xf numFmtId="0" fontId="48" fillId="0" borderId="81" xfId="0" applyFont="1" applyBorder="1" applyAlignment="1">
      <alignment horizontal="center" vertical="center"/>
    </xf>
    <xf numFmtId="0" fontId="48" fillId="0" borderId="82" xfId="0" applyFont="1" applyBorder="1" applyAlignment="1">
      <alignment horizontal="center" vertical="center"/>
    </xf>
    <xf numFmtId="0" fontId="48" fillId="0" borderId="83" xfId="0" applyFont="1" applyBorder="1" applyAlignment="1">
      <alignment horizontal="center" vertical="center"/>
    </xf>
    <xf numFmtId="0" fontId="15" fillId="12" borderId="1" xfId="0" applyFont="1" applyFill="1" applyBorder="1" applyAlignment="1">
      <alignment horizontal="center" vertical="center"/>
    </xf>
    <xf numFmtId="0" fontId="15" fillId="12" borderId="46"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56" xfId="0" applyFont="1" applyFill="1" applyBorder="1" applyAlignment="1">
      <alignment horizontal="center" vertical="center" wrapText="1"/>
    </xf>
    <xf numFmtId="0" fontId="15" fillId="12" borderId="55" xfId="0"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5" fillId="0" borderId="16" xfId="0" applyFont="1" applyBorder="1" applyAlignment="1">
      <alignment horizontal="center" vertical="center"/>
    </xf>
    <xf numFmtId="0" fontId="5" fillId="0" borderId="19"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59" xfId="0" applyFont="1" applyBorder="1" applyAlignment="1">
      <alignment horizontal="center" vertical="center"/>
    </xf>
    <xf numFmtId="0" fontId="5" fillId="0" borderId="27" xfId="0" applyFont="1" applyBorder="1" applyAlignment="1">
      <alignment horizontal="center" vertical="center"/>
    </xf>
    <xf numFmtId="0" fontId="5" fillId="0" borderId="56"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56" xfId="0" applyFont="1" applyBorder="1" applyAlignment="1">
      <alignment horizontal="center" vertical="center"/>
    </xf>
    <xf numFmtId="0" fontId="7" fillId="0" borderId="16" xfId="0" applyFont="1" applyBorder="1" applyAlignment="1">
      <alignment horizontal="center" vertical="center"/>
    </xf>
    <xf numFmtId="0" fontId="7" fillId="0" borderId="19" xfId="0" applyFont="1" applyFill="1" applyBorder="1" applyAlignment="1">
      <alignment horizontal="center" vertical="center"/>
    </xf>
    <xf numFmtId="0" fontId="7" fillId="0" borderId="59" xfId="0" applyFont="1" applyFill="1" applyBorder="1" applyAlignment="1">
      <alignment horizontal="center" vertical="center"/>
    </xf>
    <xf numFmtId="0" fontId="7" fillId="12" borderId="16" xfId="0" applyFont="1" applyFill="1" applyBorder="1" applyAlignment="1">
      <alignment horizontal="center" vertical="center"/>
    </xf>
    <xf numFmtId="0" fontId="7" fillId="12" borderId="19" xfId="0" applyFont="1" applyFill="1" applyBorder="1" applyAlignment="1">
      <alignment horizontal="center" vertical="center"/>
    </xf>
    <xf numFmtId="0" fontId="7" fillId="12" borderId="59" xfId="0" applyFont="1" applyFill="1" applyBorder="1" applyAlignment="1">
      <alignment horizontal="center" vertical="center"/>
    </xf>
    <xf numFmtId="0" fontId="14" fillId="0" borderId="0" xfId="0" applyFont="1" applyFill="1" applyAlignment="1">
      <alignment horizontal="left" vertical="center"/>
    </xf>
    <xf numFmtId="0" fontId="39" fillId="0" borderId="0" xfId="0" applyFont="1" applyFill="1" applyAlignment="1">
      <alignment horizontal="left" vertical="center"/>
    </xf>
    <xf numFmtId="0" fontId="41" fillId="0" borderId="12"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41" fillId="0" borderId="6" xfId="0" applyFont="1" applyBorder="1" applyAlignment="1">
      <alignment horizontal="center" vertical="center"/>
    </xf>
    <xf numFmtId="0" fontId="41" fillId="0" borderId="19" xfId="0" applyFont="1" applyBorder="1" applyAlignment="1">
      <alignment horizontal="center" vertical="center"/>
    </xf>
    <xf numFmtId="0" fontId="41" fillId="0" borderId="21" xfId="0" applyFont="1" applyBorder="1" applyAlignment="1">
      <alignment horizontal="center" vertical="center"/>
    </xf>
    <xf numFmtId="0" fontId="41" fillId="0" borderId="23" xfId="0" applyFont="1" applyBorder="1" applyAlignment="1">
      <alignment horizontal="center" vertical="center"/>
    </xf>
    <xf numFmtId="0" fontId="41" fillId="0" borderId="59" xfId="0" applyFont="1" applyBorder="1" applyAlignment="1">
      <alignment horizontal="center" vertical="center"/>
    </xf>
    <xf numFmtId="0" fontId="49" fillId="9" borderId="46" xfId="0" applyFont="1" applyFill="1" applyBorder="1" applyAlignment="1">
      <alignment horizontal="left" vertical="center"/>
    </xf>
    <xf numFmtId="0" fontId="8" fillId="0" borderId="84" xfId="0" applyFont="1" applyBorder="1">
      <alignment vertical="center"/>
    </xf>
    <xf numFmtId="0" fontId="8" fillId="0" borderId="79" xfId="0" applyFont="1" applyBorder="1">
      <alignment vertical="center"/>
    </xf>
    <xf numFmtId="0" fontId="8" fillId="0" borderId="30" xfId="0" applyFont="1" applyBorder="1">
      <alignment vertical="center"/>
    </xf>
    <xf numFmtId="0" fontId="23" fillId="0" borderId="79" xfId="0" applyFont="1" applyBorder="1">
      <alignment vertical="center"/>
    </xf>
    <xf numFmtId="0" fontId="8" fillId="0" borderId="54" xfId="0" applyFont="1" applyBorder="1">
      <alignment vertical="center"/>
    </xf>
    <xf numFmtId="0" fontId="8" fillId="0" borderId="29" xfId="0" applyFont="1" applyBorder="1">
      <alignment vertical="center"/>
    </xf>
    <xf numFmtId="0" fontId="8" fillId="0" borderId="25" xfId="0" applyFont="1" applyBorder="1">
      <alignment vertical="center"/>
    </xf>
    <xf numFmtId="0" fontId="23" fillId="0" borderId="28" xfId="0" applyFont="1" applyBorder="1">
      <alignment vertical="center"/>
    </xf>
    <xf numFmtId="0" fontId="8" fillId="0" borderId="39" xfId="0" applyFont="1" applyBorder="1">
      <alignment vertical="center"/>
    </xf>
    <xf numFmtId="0" fontId="8" fillId="19" borderId="24" xfId="0" applyFont="1" applyFill="1" applyBorder="1" applyAlignment="1">
      <alignment horizontal="center" vertical="center"/>
    </xf>
    <xf numFmtId="0" fontId="8" fillId="14" borderId="25" xfId="0" applyFont="1" applyFill="1" applyBorder="1" applyAlignment="1">
      <alignment horizontal="center" vertical="center"/>
    </xf>
    <xf numFmtId="0" fontId="23" fillId="0" borderId="2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75"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56" xfId="0" applyFont="1" applyBorder="1" applyAlignment="1">
      <alignment horizontal="center" vertical="center" wrapText="1"/>
    </xf>
    <xf numFmtId="0" fontId="0" fillId="20" borderId="0" xfId="0" applyFill="1">
      <alignment vertical="center"/>
    </xf>
    <xf numFmtId="0" fontId="41" fillId="0" borderId="26" xfId="0" applyFont="1" applyBorder="1">
      <alignment vertical="center"/>
    </xf>
    <xf numFmtId="0" fontId="41" fillId="0" borderId="26" xfId="0" applyFont="1" applyBorder="1" applyAlignment="1">
      <alignment horizontal="left" vertical="center"/>
    </xf>
    <xf numFmtId="0" fontId="8" fillId="0" borderId="85" xfId="0" applyFont="1" applyBorder="1" applyAlignment="1">
      <alignment horizontal="center" vertical="center"/>
    </xf>
    <xf numFmtId="0" fontId="8" fillId="0" borderId="46" xfId="0" applyFont="1" applyBorder="1" applyAlignment="1">
      <alignment horizontal="center" vertical="center"/>
    </xf>
    <xf numFmtId="0" fontId="41" fillId="0" borderId="28" xfId="0" applyFont="1" applyBorder="1">
      <alignment vertical="center"/>
    </xf>
    <xf numFmtId="0" fontId="41" fillId="0" borderId="28" xfId="0" applyFont="1" applyBorder="1" applyAlignment="1">
      <alignment horizontal="left" vertical="center"/>
    </xf>
    <xf numFmtId="0" fontId="8" fillId="0" borderId="14" xfId="0" applyFont="1" applyBorder="1" applyAlignment="1">
      <alignment horizontal="left" vertical="center"/>
    </xf>
    <xf numFmtId="0" fontId="8" fillId="0" borderId="28" xfId="0" applyFont="1" applyBorder="1" applyAlignment="1">
      <alignment horizontal="left" vertical="center"/>
    </xf>
    <xf numFmtId="0" fontId="8" fillId="0" borderId="7" xfId="0" applyFont="1" applyBorder="1">
      <alignment vertical="center"/>
    </xf>
    <xf numFmtId="0" fontId="8" fillId="0" borderId="91" xfId="0" applyFont="1" applyBorder="1">
      <alignment vertical="center"/>
    </xf>
    <xf numFmtId="0" fontId="8" fillId="0" borderId="46" xfId="0" applyFont="1" applyBorder="1">
      <alignment vertical="center"/>
    </xf>
    <xf numFmtId="0" fontId="8" fillId="0" borderId="80" xfId="0" applyFont="1" applyBorder="1">
      <alignment vertical="center"/>
    </xf>
    <xf numFmtId="0" fontId="8" fillId="0" borderId="90" xfId="0" applyFont="1" applyBorder="1">
      <alignment vertical="center"/>
    </xf>
    <xf numFmtId="0" fontId="8" fillId="0" borderId="77" xfId="0" applyFont="1" applyBorder="1" applyAlignment="1">
      <alignment horizontal="center" vertical="center"/>
    </xf>
    <xf numFmtId="0" fontId="8" fillId="0" borderId="38" xfId="0" applyFont="1" applyBorder="1">
      <alignment vertical="center"/>
    </xf>
    <xf numFmtId="0" fontId="8" fillId="0" borderId="77" xfId="0" applyFont="1" applyBorder="1">
      <alignment vertical="center"/>
    </xf>
    <xf numFmtId="0" fontId="8" fillId="0" borderId="5" xfId="0" applyFont="1" applyBorder="1">
      <alignment vertical="center"/>
    </xf>
    <xf numFmtId="0" fontId="27" fillId="0" borderId="0" xfId="0" applyFont="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0" fillId="0" borderId="5" xfId="0" applyFont="1" applyBorder="1" applyAlignment="1">
      <alignment horizontal="left" vertical="center"/>
    </xf>
    <xf numFmtId="0" fontId="0" fillId="0" borderId="55" xfId="0" applyFont="1" applyBorder="1" applyAlignment="1">
      <alignment horizontal="left" vertical="center"/>
    </xf>
    <xf numFmtId="0" fontId="0" fillId="0" borderId="80" xfId="0" applyFont="1" applyBorder="1" applyAlignment="1">
      <alignment horizontal="left" vertical="center"/>
    </xf>
    <xf numFmtId="0" fontId="0" fillId="0" borderId="40" xfId="0" applyFont="1" applyBorder="1" applyAlignment="1">
      <alignment horizontal="center" vertical="center"/>
    </xf>
    <xf numFmtId="0" fontId="0" fillId="0" borderId="13" xfId="0" applyFont="1" applyBorder="1" applyAlignment="1">
      <alignment horizontal="center" vertical="center"/>
    </xf>
    <xf numFmtId="0" fontId="0" fillId="0" borderId="4" xfId="0" applyBorder="1" applyAlignment="1">
      <alignment horizontal="left" vertical="center"/>
    </xf>
    <xf numFmtId="0" fontId="0" fillId="0" borderId="46" xfId="0" applyFont="1" applyBorder="1" applyAlignment="1">
      <alignment horizontal="left" vertical="center"/>
    </xf>
    <xf numFmtId="0" fontId="0" fillId="0" borderId="77" xfId="0" applyFont="1" applyBorder="1" applyAlignment="1">
      <alignment horizontal="left" vertical="center"/>
    </xf>
    <xf numFmtId="0" fontId="0" fillId="0" borderId="4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 xfId="0" applyFill="1" applyBorder="1" applyAlignment="1">
      <alignment horizontal="left" vertical="center"/>
    </xf>
    <xf numFmtId="0" fontId="0" fillId="0" borderId="46" xfId="0" applyFont="1" applyFill="1" applyBorder="1" applyAlignment="1">
      <alignment horizontal="left" vertical="center"/>
    </xf>
    <xf numFmtId="0" fontId="0" fillId="0" borderId="77" xfId="0" applyFont="1" applyFill="1" applyBorder="1" applyAlignment="1">
      <alignment horizontal="left" vertical="center"/>
    </xf>
    <xf numFmtId="0" fontId="0" fillId="0" borderId="4" xfId="0" applyBorder="1" applyAlignment="1">
      <alignment vertical="center"/>
    </xf>
    <xf numFmtId="0" fontId="0" fillId="0" borderId="46" xfId="0" applyBorder="1" applyAlignment="1">
      <alignment vertical="center"/>
    </xf>
    <xf numFmtId="0" fontId="0" fillId="0" borderId="77" xfId="0" applyBorder="1" applyAlignment="1">
      <alignment vertical="center"/>
    </xf>
    <xf numFmtId="0" fontId="0" fillId="0" borderId="46" xfId="0" applyFill="1" applyBorder="1" applyAlignment="1">
      <alignment horizontal="left" vertical="center"/>
    </xf>
    <xf numFmtId="0" fontId="0" fillId="0" borderId="77" xfId="0" applyFill="1" applyBorder="1" applyAlignment="1">
      <alignment horizontal="left" vertical="center"/>
    </xf>
    <xf numFmtId="0" fontId="29" fillId="0" borderId="88" xfId="0" applyFont="1" applyBorder="1" applyAlignment="1">
      <alignment horizontal="center" vertical="center"/>
    </xf>
    <xf numFmtId="0" fontId="29" fillId="0" borderId="9" xfId="0" applyFont="1" applyBorder="1" applyAlignment="1">
      <alignment horizontal="center" vertical="center"/>
    </xf>
    <xf numFmtId="0" fontId="29" fillId="0" borderId="78" xfId="0" applyFont="1" applyBorder="1" applyAlignment="1">
      <alignment horizontal="center" vertical="center"/>
    </xf>
    <xf numFmtId="6" fontId="0" fillId="0" borderId="86" xfId="1" applyFont="1" applyBorder="1" applyAlignment="1">
      <alignment horizontal="left" vertical="center"/>
    </xf>
    <xf numFmtId="6" fontId="1" fillId="0" borderId="89" xfId="1" applyFont="1" applyBorder="1" applyAlignment="1">
      <alignment horizontal="left" vertical="center"/>
    </xf>
    <xf numFmtId="6" fontId="1" fillId="0" borderId="85" xfId="1" applyFont="1" applyBorder="1" applyAlignment="1">
      <alignment horizontal="left" vertical="center"/>
    </xf>
    <xf numFmtId="0" fontId="4" fillId="0" borderId="79" xfId="0" applyFont="1" applyBorder="1" applyAlignment="1">
      <alignment horizontal="center" vertical="center"/>
    </xf>
    <xf numFmtId="0" fontId="3" fillId="0" borderId="0" xfId="0" applyFont="1" applyAlignment="1">
      <alignment horizontal="center" vertical="center"/>
    </xf>
    <xf numFmtId="0" fontId="46"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4" fillId="0" borderId="1"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46" xfId="0" applyFont="1" applyFill="1" applyBorder="1" applyAlignment="1">
      <alignment horizontal="center" vertical="center"/>
    </xf>
    <xf numFmtId="0" fontId="4" fillId="8" borderId="47" xfId="0" applyFont="1" applyFill="1" applyBorder="1" applyAlignment="1">
      <alignment horizontal="center" vertical="center"/>
    </xf>
    <xf numFmtId="0" fontId="37" fillId="0" borderId="90" xfId="0" applyFont="1" applyFill="1" applyBorder="1" applyAlignment="1">
      <alignment horizontal="center" vertical="center" shrinkToFit="1"/>
    </xf>
    <xf numFmtId="0" fontId="37" fillId="0" borderId="29" xfId="0" applyFont="1" applyFill="1" applyBorder="1" applyAlignment="1">
      <alignment horizontal="center" vertical="center" shrinkToFit="1"/>
    </xf>
    <xf numFmtId="0" fontId="5" fillId="12" borderId="84" xfId="0" applyFont="1" applyFill="1" applyBorder="1" applyAlignment="1">
      <alignment horizontal="center" vertical="center" shrinkToFit="1"/>
    </xf>
    <xf numFmtId="0" fontId="5" fillId="12" borderId="30" xfId="0" applyFont="1" applyFill="1" applyBorder="1" applyAlignment="1">
      <alignment horizontal="center" vertical="center" shrinkToFit="1"/>
    </xf>
    <xf numFmtId="0" fontId="5" fillId="0" borderId="91"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20" fillId="0" borderId="92" xfId="0" applyFont="1" applyFill="1" applyBorder="1" applyAlignment="1">
      <alignment horizontal="center" vertical="center" shrinkToFit="1"/>
    </xf>
    <xf numFmtId="0" fontId="20" fillId="0" borderId="29" xfId="0" applyFont="1" applyFill="1" applyBorder="1" applyAlignment="1">
      <alignment horizontal="center" vertical="center" shrinkToFit="1"/>
    </xf>
    <xf numFmtId="0" fontId="4" fillId="0" borderId="88" xfId="0" applyFont="1" applyBorder="1" applyAlignment="1">
      <alignment horizontal="center" vertical="center"/>
    </xf>
    <xf numFmtId="0" fontId="4" fillId="0" borderId="9" xfId="0" applyFont="1" applyBorder="1" applyAlignment="1">
      <alignment horizontal="center" vertical="center"/>
    </xf>
    <xf numFmtId="0" fontId="4" fillId="0" borderId="78" xfId="0" applyFont="1" applyBorder="1" applyAlignment="1">
      <alignment horizontal="center" vertical="center"/>
    </xf>
    <xf numFmtId="0" fontId="20" fillId="12" borderId="90" xfId="0" applyFont="1" applyFill="1" applyBorder="1" applyAlignment="1">
      <alignment horizontal="center" vertical="center" shrinkToFit="1"/>
    </xf>
    <xf numFmtId="0" fontId="20" fillId="12" borderId="29" xfId="0" applyFont="1" applyFill="1" applyBorder="1" applyAlignment="1">
      <alignment horizontal="center" vertical="center" shrinkToFit="1"/>
    </xf>
    <xf numFmtId="0" fontId="20" fillId="0" borderId="90" xfId="0" applyFont="1" applyFill="1" applyBorder="1" applyAlignment="1">
      <alignment horizontal="center" vertical="center" shrinkToFit="1"/>
    </xf>
    <xf numFmtId="0" fontId="5" fillId="0" borderId="84" xfId="0" applyFont="1" applyFill="1" applyBorder="1" applyAlignment="1">
      <alignment horizontal="center" vertical="center" shrinkToFit="1"/>
    </xf>
    <xf numFmtId="0" fontId="5" fillId="12" borderId="39" xfId="0" applyFont="1" applyFill="1" applyBorder="1" applyAlignment="1">
      <alignment horizontal="center" vertical="center" shrinkToFit="1"/>
    </xf>
    <xf numFmtId="0" fontId="20" fillId="12" borderId="38" xfId="0" applyFont="1" applyFill="1" applyBorder="1" applyAlignment="1">
      <alignment horizontal="center" vertical="center" shrinkToFit="1"/>
    </xf>
    <xf numFmtId="0" fontId="35" fillId="12" borderId="38" xfId="0" applyFont="1" applyFill="1" applyBorder="1" applyAlignment="1">
      <alignment horizontal="center" vertical="center" shrinkToFit="1"/>
    </xf>
    <xf numFmtId="0" fontId="35" fillId="0" borderId="29" xfId="0" applyFont="1" applyFill="1" applyBorder="1" applyAlignment="1">
      <alignment horizontal="center" vertical="center" shrinkToFit="1"/>
    </xf>
    <xf numFmtId="0" fontId="37" fillId="0" borderId="92" xfId="0" applyFont="1" applyFill="1" applyBorder="1" applyAlignment="1">
      <alignment horizontal="center" vertical="center" shrinkToFit="1"/>
    </xf>
    <xf numFmtId="0" fontId="37" fillId="12" borderId="90" xfId="0" applyFont="1" applyFill="1" applyBorder="1" applyAlignment="1">
      <alignment horizontal="center" vertical="center" shrinkToFit="1"/>
    </xf>
    <xf numFmtId="0" fontId="37" fillId="12" borderId="29" xfId="0" applyFont="1" applyFill="1" applyBorder="1" applyAlignment="1">
      <alignment horizontal="center" vertical="center" shrinkToFit="1"/>
    </xf>
    <xf numFmtId="0" fontId="35" fillId="12" borderId="29" xfId="0" applyFont="1" applyFill="1" applyBorder="1" applyAlignment="1">
      <alignment horizontal="center" vertical="center" shrinkToFit="1"/>
    </xf>
    <xf numFmtId="20" fontId="7" fillId="0" borderId="90" xfId="0" applyNumberFormat="1" applyFont="1" applyFill="1" applyBorder="1" applyAlignment="1">
      <alignment horizontal="center" vertical="center"/>
    </xf>
    <xf numFmtId="20" fontId="7" fillId="0" borderId="2" xfId="0" applyNumberFormat="1" applyFont="1" applyFill="1" applyBorder="1" applyAlignment="1">
      <alignment horizontal="center" vertical="center"/>
    </xf>
    <xf numFmtId="20" fontId="7" fillId="0" borderId="84" xfId="0" applyNumberFormat="1" applyFont="1" applyFill="1" applyBorder="1" applyAlignment="1">
      <alignment horizontal="center" vertical="center"/>
    </xf>
    <xf numFmtId="20" fontId="7" fillId="0" borderId="29" xfId="0" applyNumberFormat="1" applyFont="1" applyFill="1" applyBorder="1" applyAlignment="1">
      <alignment horizontal="center" vertical="center"/>
    </xf>
    <xf numFmtId="20" fontId="7" fillId="0" borderId="24" xfId="0" applyNumberFormat="1" applyFont="1" applyFill="1" applyBorder="1" applyAlignment="1">
      <alignment horizontal="center" vertical="center"/>
    </xf>
    <xf numFmtId="20" fontId="7" fillId="0" borderId="30" xfId="0" applyNumberFormat="1" applyFont="1" applyFill="1" applyBorder="1" applyAlignment="1">
      <alignment horizontal="center" vertical="center"/>
    </xf>
    <xf numFmtId="0" fontId="22" fillId="0" borderId="93" xfId="0" applyFont="1" applyFill="1" applyBorder="1" applyAlignment="1">
      <alignment horizontal="center" vertical="center" shrinkToFit="1"/>
    </xf>
    <xf numFmtId="0" fontId="22" fillId="0" borderId="94" xfId="0" applyFont="1" applyFill="1" applyBorder="1" applyAlignment="1">
      <alignment horizontal="center" vertical="center" shrinkToFit="1"/>
    </xf>
    <xf numFmtId="0" fontId="22" fillId="0" borderId="95" xfId="0" applyFont="1" applyFill="1" applyBorder="1" applyAlignment="1">
      <alignment horizontal="center" vertical="center" shrinkToFit="1"/>
    </xf>
    <xf numFmtId="0" fontId="22" fillId="0" borderId="96" xfId="0" applyFont="1" applyFill="1" applyBorder="1" applyAlignment="1">
      <alignment horizontal="center" vertical="center" shrinkToFit="1"/>
    </xf>
    <xf numFmtId="0" fontId="22" fillId="0" borderId="97" xfId="0" applyFont="1" applyFill="1" applyBorder="1" applyAlignment="1">
      <alignment horizontal="center" vertical="center" shrinkToFit="1"/>
    </xf>
    <xf numFmtId="0" fontId="22" fillId="0" borderId="98" xfId="0" applyFont="1" applyFill="1" applyBorder="1" applyAlignment="1">
      <alignment horizontal="center" vertical="center" shrinkToFit="1"/>
    </xf>
    <xf numFmtId="0" fontId="20" fillId="0" borderId="84" xfId="0" applyFont="1" applyFill="1" applyBorder="1" applyAlignment="1">
      <alignment horizontal="center" vertical="center" shrinkToFit="1"/>
    </xf>
    <xf numFmtId="0" fontId="20" fillId="0" borderId="38"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5" fillId="0" borderId="64" xfId="0" applyFont="1" applyBorder="1" applyAlignment="1">
      <alignment horizontal="center" vertical="center"/>
    </xf>
    <xf numFmtId="0" fontId="5" fillId="0" borderId="99" xfId="0" applyFont="1" applyBorder="1" applyAlignment="1">
      <alignment horizontal="center" vertical="center"/>
    </xf>
    <xf numFmtId="0" fontId="5" fillId="0" borderId="67" xfId="0" applyFont="1" applyBorder="1" applyAlignment="1">
      <alignment horizontal="center" vertical="center"/>
    </xf>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15" fillId="0" borderId="107" xfId="0" applyFont="1" applyBorder="1" applyAlignment="1">
      <alignment horizontal="center" vertical="center"/>
    </xf>
    <xf numFmtId="0" fontId="15" fillId="0" borderId="108" xfId="0" applyFont="1" applyBorder="1" applyAlignment="1">
      <alignment horizontal="center" vertical="center"/>
    </xf>
    <xf numFmtId="0" fontId="15" fillId="0" borderId="0" xfId="0" applyFont="1" applyBorder="1" applyAlignment="1">
      <alignment horizontal="left" vertical="center"/>
    </xf>
    <xf numFmtId="0" fontId="5" fillId="0" borderId="109" xfId="0" applyFont="1" applyBorder="1" applyAlignment="1">
      <alignment horizontal="center" vertical="center"/>
    </xf>
    <xf numFmtId="0" fontId="5" fillId="0" borderId="89" xfId="0" applyFont="1" applyBorder="1" applyAlignment="1">
      <alignment horizontal="center" vertical="center"/>
    </xf>
    <xf numFmtId="0" fontId="5" fillId="0" borderId="85" xfId="0" applyFont="1" applyBorder="1" applyAlignment="1">
      <alignment horizontal="center" vertical="center"/>
    </xf>
    <xf numFmtId="0" fontId="12" fillId="6" borderId="1" xfId="0" applyFont="1" applyFill="1" applyBorder="1" applyAlignment="1">
      <alignment horizontal="center" vertical="center"/>
    </xf>
    <xf numFmtId="0" fontId="12" fillId="6" borderId="46" xfId="0" applyFont="1" applyFill="1" applyBorder="1" applyAlignment="1">
      <alignment horizontal="center" vertical="center"/>
    </xf>
    <xf numFmtId="0" fontId="12" fillId="6" borderId="47" xfId="0" applyFont="1" applyFill="1" applyBorder="1" applyAlignment="1">
      <alignment horizontal="center" vertical="center"/>
    </xf>
    <xf numFmtId="0" fontId="5" fillId="0" borderId="1"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44" fillId="0" borderId="0" xfId="0" applyFont="1" applyBorder="1" applyAlignment="1">
      <alignment horizontal="right" vertical="center"/>
    </xf>
    <xf numFmtId="0" fontId="44" fillId="0" borderId="0" xfId="0" applyFont="1" applyAlignment="1">
      <alignment horizontal="right" vertical="center"/>
    </xf>
    <xf numFmtId="0" fontId="4" fillId="0" borderId="10" xfId="0" applyFont="1" applyBorder="1" applyAlignment="1">
      <alignment horizontal="center" vertical="center"/>
    </xf>
    <xf numFmtId="0" fontId="8" fillId="0" borderId="64" xfId="0" applyFont="1" applyBorder="1" applyAlignment="1">
      <alignment horizontal="center" vertical="center"/>
    </xf>
    <xf numFmtId="0" fontId="8" fillId="0" borderId="99" xfId="0" applyFont="1" applyBorder="1" applyAlignment="1">
      <alignment horizontal="center" vertical="center"/>
    </xf>
    <xf numFmtId="0" fontId="8" fillId="0" borderId="67" xfId="0" applyFont="1" applyBorder="1" applyAlignment="1">
      <alignment horizontal="center" vertical="center"/>
    </xf>
    <xf numFmtId="0" fontId="5" fillId="0" borderId="110" xfId="0" applyFont="1" applyBorder="1" applyAlignment="1">
      <alignment horizontal="center" vertical="center"/>
    </xf>
    <xf numFmtId="0" fontId="15" fillId="0" borderId="111" xfId="0" applyFont="1" applyBorder="1" applyAlignment="1">
      <alignment horizontal="center" vertical="center"/>
    </xf>
    <xf numFmtId="0" fontId="8" fillId="0" borderId="7" xfId="0" applyFont="1" applyBorder="1" applyAlignment="1">
      <alignment horizontal="left" vertical="center"/>
    </xf>
    <xf numFmtId="0" fontId="5" fillId="0" borderId="112" xfId="0" applyFont="1" applyBorder="1" applyAlignment="1">
      <alignment horizontal="center" vertical="center"/>
    </xf>
    <xf numFmtId="0" fontId="9" fillId="6" borderId="0" xfId="0" applyFont="1" applyFill="1" applyAlignment="1">
      <alignment horizontal="center" vertical="center"/>
    </xf>
    <xf numFmtId="0" fontId="11" fillId="3" borderId="3" xfId="0" applyFont="1" applyFill="1" applyBorder="1" applyAlignment="1">
      <alignment horizontal="center" vertical="center"/>
    </xf>
    <xf numFmtId="0" fontId="11" fillId="3" borderId="0" xfId="0" applyFont="1" applyFill="1" applyAlignment="1">
      <alignment horizontal="center" vertical="center"/>
    </xf>
    <xf numFmtId="0" fontId="11" fillId="3" borderId="79"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0" xfId="0" applyFont="1" applyFill="1" applyAlignment="1">
      <alignment horizontal="center" vertical="center"/>
    </xf>
    <xf numFmtId="0" fontId="10" fillId="7" borderId="79" xfId="0" applyFont="1" applyFill="1" applyBorder="1" applyAlignment="1">
      <alignment horizontal="center" vertical="center"/>
    </xf>
    <xf numFmtId="0" fontId="4" fillId="0" borderId="25" xfId="0" applyFont="1" applyBorder="1" applyAlignment="1">
      <alignment horizontal="center" vertical="center"/>
    </xf>
    <xf numFmtId="0" fontId="3" fillId="0" borderId="92" xfId="0" applyFont="1" applyBorder="1" applyAlignment="1">
      <alignment horizontal="center" vertical="center"/>
    </xf>
    <xf numFmtId="0" fontId="3" fillId="0" borderId="7" xfId="0" applyFont="1" applyBorder="1" applyAlignment="1">
      <alignment horizontal="center" vertical="center"/>
    </xf>
    <xf numFmtId="0" fontId="3" fillId="0" borderId="91" xfId="0" applyFont="1" applyBorder="1" applyAlignment="1">
      <alignment horizontal="center" vertical="center"/>
    </xf>
    <xf numFmtId="0" fontId="3" fillId="0" borderId="38"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4" fillId="12" borderId="88"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78" xfId="0" applyFont="1" applyFill="1" applyBorder="1" applyAlignment="1">
      <alignment horizontal="center" vertical="center"/>
    </xf>
    <xf numFmtId="0" fontId="43" fillId="0" borderId="0" xfId="0" applyFont="1" applyAlignment="1">
      <alignment horizontal="center" vertical="center"/>
    </xf>
    <xf numFmtId="20" fontId="4" fillId="0" borderId="88" xfId="0" applyNumberFormat="1" applyFont="1" applyBorder="1" applyAlignment="1">
      <alignment horizontal="center" vertical="center"/>
    </xf>
    <xf numFmtId="20" fontId="4" fillId="0" borderId="9" xfId="0" applyNumberFormat="1" applyFont="1" applyBorder="1" applyAlignment="1">
      <alignment horizontal="center" vertical="center"/>
    </xf>
    <xf numFmtId="20" fontId="4" fillId="0" borderId="78" xfId="0" applyNumberFormat="1" applyFont="1" applyBorder="1" applyAlignment="1">
      <alignment horizontal="center" vertical="center"/>
    </xf>
    <xf numFmtId="0" fontId="7" fillId="12" borderId="88" xfId="0" applyFont="1" applyFill="1" applyBorder="1" applyAlignment="1">
      <alignment horizontal="center" vertical="center"/>
    </xf>
    <xf numFmtId="0" fontId="7" fillId="12" borderId="9" xfId="0" applyFont="1" applyFill="1" applyBorder="1" applyAlignment="1">
      <alignment horizontal="center" vertical="center"/>
    </xf>
    <xf numFmtId="0" fontId="7" fillId="12" borderId="78" xfId="0" applyFont="1" applyFill="1" applyBorder="1" applyAlignment="1">
      <alignment horizontal="center" vertical="center"/>
    </xf>
    <xf numFmtId="0" fontId="7" fillId="0" borderId="88" xfId="0" applyFont="1" applyBorder="1" applyAlignment="1">
      <alignment horizontal="center" vertical="center"/>
    </xf>
    <xf numFmtId="0" fontId="7" fillId="0" borderId="9" xfId="0" applyFont="1" applyBorder="1" applyAlignment="1">
      <alignment horizontal="center" vertical="center"/>
    </xf>
    <xf numFmtId="0" fontId="7" fillId="0" borderId="78" xfId="0" applyFont="1" applyBorder="1" applyAlignment="1">
      <alignment horizontal="center" vertical="center"/>
    </xf>
    <xf numFmtId="0" fontId="4" fillId="12" borderId="7" xfId="0" applyFont="1" applyFill="1" applyBorder="1" applyAlignment="1">
      <alignment horizontal="center" vertical="center"/>
    </xf>
    <xf numFmtId="0" fontId="4" fillId="0" borderId="7" xfId="0" applyFont="1" applyBorder="1" applyAlignment="1">
      <alignment horizontal="center" vertical="center"/>
    </xf>
    <xf numFmtId="0" fontId="4" fillId="12" borderId="1" xfId="0" applyFont="1" applyFill="1" applyBorder="1" applyAlignment="1">
      <alignment horizontal="center" vertical="center"/>
    </xf>
    <xf numFmtId="0" fontId="4" fillId="12" borderId="47" xfId="0" applyFont="1" applyFill="1" applyBorder="1" applyAlignment="1">
      <alignment horizontal="center" vertical="center"/>
    </xf>
    <xf numFmtId="0" fontId="4" fillId="0" borderId="1" xfId="0" applyFont="1" applyBorder="1" applyAlignment="1">
      <alignment horizontal="center" vertical="center"/>
    </xf>
    <xf numFmtId="0" fontId="4" fillId="0" borderId="47" xfId="0" applyFont="1" applyBorder="1" applyAlignment="1">
      <alignment horizontal="center" vertical="center"/>
    </xf>
    <xf numFmtId="0" fontId="39" fillId="0" borderId="24" xfId="0" applyFont="1" applyFill="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109" xfId="0" applyFont="1" applyBorder="1" applyAlignment="1">
      <alignment horizontal="center" vertical="center"/>
    </xf>
    <xf numFmtId="0" fontId="8" fillId="0" borderId="89" xfId="0" applyFont="1" applyBorder="1" applyAlignment="1">
      <alignment horizontal="center" vertical="center"/>
    </xf>
    <xf numFmtId="0" fontId="8" fillId="0" borderId="8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11" xfId="0" applyFont="1" applyBorder="1" applyAlignment="1">
      <alignment horizontal="center" vertical="center"/>
    </xf>
    <xf numFmtId="0" fontId="8" fillId="0" borderId="9" xfId="0" applyFont="1" applyBorder="1" applyAlignment="1">
      <alignment horizontal="right" vertical="center"/>
    </xf>
    <xf numFmtId="0" fontId="44" fillId="0" borderId="0" xfId="0" applyFont="1" applyBorder="1" applyAlignment="1">
      <alignment horizontal="center" vertical="center"/>
    </xf>
    <xf numFmtId="0" fontId="8" fillId="14" borderId="1" xfId="0" applyFont="1" applyFill="1" applyBorder="1" applyAlignment="1">
      <alignment horizontal="center" vertical="center"/>
    </xf>
    <xf numFmtId="0" fontId="8" fillId="14" borderId="46" xfId="0" applyFont="1" applyFill="1" applyBorder="1" applyAlignment="1">
      <alignment horizontal="center" vertical="center"/>
    </xf>
    <xf numFmtId="0" fontId="8" fillId="14" borderId="47" xfId="0" applyFont="1" applyFill="1" applyBorder="1" applyAlignment="1">
      <alignment horizontal="center" vertical="center"/>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7" fillId="0" borderId="47" xfId="0" applyFont="1" applyBorder="1" applyAlignment="1">
      <alignment horizontal="center" vertical="center"/>
    </xf>
    <xf numFmtId="0" fontId="41" fillId="0" borderId="90"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84" xfId="0" applyFont="1" applyFill="1" applyBorder="1" applyAlignment="1">
      <alignment horizontal="center" vertical="center"/>
    </xf>
    <xf numFmtId="0" fontId="41" fillId="0" borderId="29" xfId="0" applyFont="1" applyFill="1" applyBorder="1" applyAlignment="1">
      <alignment horizontal="center" vertical="center"/>
    </xf>
    <xf numFmtId="0" fontId="41" fillId="0" borderId="24" xfId="0" applyFont="1" applyFill="1" applyBorder="1" applyAlignment="1">
      <alignment horizontal="center" vertical="center"/>
    </xf>
    <xf numFmtId="0" fontId="41" fillId="0" borderId="30"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4" xfId="0" applyFont="1" applyFill="1" applyBorder="1" applyAlignment="1">
      <alignment horizontal="center" vertical="center"/>
    </xf>
    <xf numFmtId="0" fontId="8" fillId="14" borderId="90" xfId="0" applyFont="1" applyFill="1" applyBorder="1" applyAlignment="1">
      <alignment horizontal="center" vertical="center"/>
    </xf>
    <xf numFmtId="0" fontId="8" fillId="14" borderId="2" xfId="0" applyFont="1" applyFill="1" applyBorder="1" applyAlignment="1">
      <alignment horizontal="center" vertical="center"/>
    </xf>
    <xf numFmtId="0" fontId="8" fillId="14" borderId="84" xfId="0" applyFont="1" applyFill="1" applyBorder="1" applyAlignment="1">
      <alignment horizontal="center" vertical="center"/>
    </xf>
    <xf numFmtId="0" fontId="8" fillId="14" borderId="29" xfId="0" applyFont="1" applyFill="1" applyBorder="1" applyAlignment="1">
      <alignment horizontal="center" vertical="center"/>
    </xf>
    <xf numFmtId="0" fontId="8" fillId="14" borderId="24" xfId="0" applyFont="1" applyFill="1" applyBorder="1" applyAlignment="1">
      <alignment horizontal="center" vertical="center"/>
    </xf>
    <xf numFmtId="0" fontId="8" fillId="14" borderId="30" xfId="0" applyFont="1" applyFill="1" applyBorder="1" applyAlignment="1">
      <alignment horizontal="center" vertical="center"/>
    </xf>
    <xf numFmtId="0" fontId="8" fillId="0" borderId="38"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8" fillId="0" borderId="86" xfId="0" applyFont="1" applyBorder="1" applyAlignment="1">
      <alignment horizontal="center" vertical="center"/>
    </xf>
    <xf numFmtId="0" fontId="8" fillId="14" borderId="113" xfId="0" applyFont="1" applyFill="1" applyBorder="1" applyAlignment="1">
      <alignment horizontal="center" vertical="center"/>
    </xf>
    <xf numFmtId="0" fontId="8" fillId="14" borderId="114" xfId="0" applyFont="1" applyFill="1" applyBorder="1" applyAlignment="1">
      <alignment horizontal="center" vertical="center"/>
    </xf>
    <xf numFmtId="0" fontId="8" fillId="14" borderId="115" xfId="0" applyFont="1" applyFill="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2" xfId="0" applyFont="1" applyBorder="1" applyAlignment="1">
      <alignment horizontal="center" vertical="center"/>
    </xf>
    <xf numFmtId="0" fontId="8" fillId="0" borderId="84" xfId="0" applyFont="1" applyBorder="1" applyAlignment="1">
      <alignment horizontal="center" vertical="center"/>
    </xf>
    <xf numFmtId="0" fontId="8" fillId="19" borderId="48" xfId="0" applyFont="1" applyFill="1" applyBorder="1" applyAlignment="1">
      <alignment horizontal="center" vertical="center"/>
    </xf>
    <xf numFmtId="0" fontId="8" fillId="19" borderId="33" xfId="0" applyFont="1" applyFill="1" applyBorder="1" applyAlignment="1">
      <alignment horizontal="center" vertical="center"/>
    </xf>
    <xf numFmtId="0" fontId="8" fillId="0" borderId="24" xfId="0" applyFont="1" applyBorder="1" applyAlignment="1">
      <alignment horizontal="right" vertical="center"/>
    </xf>
    <xf numFmtId="0" fontId="0" fillId="0" borderId="30" xfId="0" applyBorder="1" applyAlignment="1">
      <alignment horizontal="right" vertical="center"/>
    </xf>
    <xf numFmtId="0" fontId="8" fillId="0" borderId="27" xfId="0" applyFont="1" applyBorder="1" applyAlignment="1">
      <alignment vertical="center"/>
    </xf>
    <xf numFmtId="0" fontId="0" fillId="0" borderId="24" xfId="0" applyBorder="1" applyAlignment="1">
      <alignment vertical="center"/>
    </xf>
    <xf numFmtId="0" fontId="8" fillId="19" borderId="115" xfId="0" applyFont="1" applyFill="1" applyBorder="1" applyAlignment="1">
      <alignment horizontal="center" vertical="center"/>
    </xf>
    <xf numFmtId="0" fontId="8" fillId="19" borderId="113" xfId="0" applyFont="1" applyFill="1" applyBorder="1" applyAlignment="1">
      <alignment horizontal="center" vertical="center"/>
    </xf>
    <xf numFmtId="0" fontId="8" fillId="19" borderId="116" xfId="0" applyFont="1" applyFill="1" applyBorder="1" applyAlignment="1">
      <alignment horizontal="center" vertical="center"/>
    </xf>
    <xf numFmtId="0" fontId="7" fillId="0" borderId="14" xfId="0" applyFont="1" applyBorder="1" applyAlignment="1">
      <alignment horizontal="center" vertical="center"/>
    </xf>
    <xf numFmtId="0" fontId="8" fillId="0" borderId="25" xfId="0" applyFont="1" applyBorder="1" applyAlignment="1">
      <alignment vertical="center"/>
    </xf>
    <xf numFmtId="0" fontId="0" fillId="0" borderId="39" xfId="0" applyBorder="1" applyAlignment="1">
      <alignment vertical="center"/>
    </xf>
    <xf numFmtId="0" fontId="15" fillId="0" borderId="25" xfId="0" applyFont="1" applyBorder="1" applyAlignment="1">
      <alignment horizontal="right" vertical="center"/>
    </xf>
    <xf numFmtId="0" fontId="15" fillId="0" borderId="39" xfId="0" applyFont="1" applyBorder="1" applyAlignment="1">
      <alignment horizontal="right" vertical="center"/>
    </xf>
    <xf numFmtId="0" fontId="8" fillId="19" borderId="114" xfId="0" applyFont="1" applyFill="1" applyBorder="1" applyAlignment="1">
      <alignment horizontal="center" vertical="center"/>
    </xf>
    <xf numFmtId="0" fontId="8" fillId="0" borderId="79" xfId="0" applyFont="1" applyBorder="1" applyAlignment="1">
      <alignment horizontal="center" vertical="center"/>
    </xf>
    <xf numFmtId="0" fontId="8" fillId="0" borderId="7" xfId="0" applyFont="1" applyBorder="1" applyAlignment="1">
      <alignment horizontal="center" vertical="center"/>
    </xf>
    <xf numFmtId="0" fontId="7" fillId="0" borderId="2" xfId="0" applyFont="1" applyBorder="1" applyAlignment="1">
      <alignment horizontal="center" vertical="center"/>
    </xf>
    <xf numFmtId="0" fontId="7" fillId="0" borderId="26" xfId="0" applyFont="1" applyBorder="1" applyAlignment="1">
      <alignment horizontal="center" vertical="center"/>
    </xf>
    <xf numFmtId="0" fontId="8" fillId="0" borderId="54" xfId="0" applyFont="1" applyBorder="1" applyAlignment="1">
      <alignment horizontal="left" vertical="center"/>
    </xf>
    <xf numFmtId="0" fontId="0" fillId="0" borderId="0" xfId="0" applyBorder="1" applyAlignment="1">
      <alignment horizontal="left" vertical="center"/>
    </xf>
    <xf numFmtId="0" fontId="7" fillId="0" borderId="84"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xf>
    <xf numFmtId="0" fontId="41" fillId="0" borderId="0" xfId="0" applyFont="1" applyBorder="1" applyAlignment="1">
      <alignment horizontal="left" vertical="center"/>
    </xf>
    <xf numFmtId="0" fontId="41" fillId="0" borderId="2" xfId="0" applyFont="1" applyBorder="1" applyAlignment="1">
      <alignment vertical="center"/>
    </xf>
    <xf numFmtId="0" fontId="0" fillId="0" borderId="26" xfId="0" applyBorder="1" applyAlignment="1">
      <alignment vertical="center"/>
    </xf>
    <xf numFmtId="0" fontId="8" fillId="0" borderId="30" xfId="0" applyFont="1" applyBorder="1" applyAlignment="1">
      <alignment horizontal="center" vertical="center"/>
    </xf>
    <xf numFmtId="0" fontId="8" fillId="19" borderId="117" xfId="0" applyFont="1" applyFill="1" applyBorder="1" applyAlignment="1">
      <alignment horizontal="center" vertical="center"/>
    </xf>
    <xf numFmtId="0" fontId="8" fillId="19" borderId="41" xfId="0" applyFont="1" applyFill="1" applyBorder="1" applyAlignment="1">
      <alignment horizontal="center" vertical="center"/>
    </xf>
    <xf numFmtId="0" fontId="8" fillId="19" borderId="118" xfId="0" applyFont="1" applyFill="1" applyBorder="1" applyAlignment="1">
      <alignment horizontal="center" vertical="center"/>
    </xf>
    <xf numFmtId="0" fontId="6" fillId="0" borderId="0" xfId="0" applyFont="1" applyAlignment="1">
      <alignment horizontal="center" vertical="center"/>
    </xf>
    <xf numFmtId="0" fontId="8" fillId="0" borderId="24" xfId="0" applyFont="1" applyBorder="1" applyAlignment="1">
      <alignment horizontal="left" vertical="center"/>
    </xf>
    <xf numFmtId="0" fontId="8" fillId="19" borderId="35" xfId="0" applyFont="1" applyFill="1" applyBorder="1" applyAlignment="1">
      <alignment horizontal="center" vertical="center"/>
    </xf>
    <xf numFmtId="0" fontId="7" fillId="0" borderId="37" xfId="0" applyFont="1" applyBorder="1" applyAlignment="1">
      <alignment horizontal="center" vertical="center"/>
    </xf>
    <xf numFmtId="0" fontId="8" fillId="0" borderId="35" xfId="0" applyFont="1" applyBorder="1" applyAlignment="1">
      <alignment horizontal="center" vertical="center"/>
    </xf>
    <xf numFmtId="17" fontId="8" fillId="0" borderId="33" xfId="0" quotePrefix="1" applyNumberFormat="1" applyFont="1" applyBorder="1" applyAlignment="1">
      <alignment horizontal="center" vertical="center"/>
    </xf>
    <xf numFmtId="0" fontId="8" fillId="0" borderId="29"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0" xfId="0" applyFont="1" applyFill="1" applyBorder="1" applyAlignment="1">
      <alignment horizontal="center" vertical="center"/>
    </xf>
    <xf numFmtId="0" fontId="8" fillId="14" borderId="33" xfId="0" applyFont="1" applyFill="1" applyBorder="1" applyAlignment="1">
      <alignment horizontal="center" vertical="center"/>
    </xf>
    <xf numFmtId="0" fontId="15" fillId="0" borderId="9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84" xfId="0" applyFont="1" applyFill="1" applyBorder="1" applyAlignment="1">
      <alignment horizontal="center" vertical="center"/>
    </xf>
    <xf numFmtId="0" fontId="8" fillId="0" borderId="115" xfId="0" applyFont="1" applyBorder="1" applyAlignment="1">
      <alignment horizontal="center" vertical="center"/>
    </xf>
    <xf numFmtId="0" fontId="8" fillId="14" borderId="35" xfId="0" applyFont="1" applyFill="1" applyBorder="1" applyAlignment="1">
      <alignment horizontal="center" vertical="center"/>
    </xf>
    <xf numFmtId="0" fontId="8" fillId="0" borderId="2" xfId="0" applyFont="1" applyBorder="1" applyAlignment="1">
      <alignment horizontal="left" vertical="center"/>
    </xf>
    <xf numFmtId="0" fontId="8" fillId="14" borderId="7" xfId="0" applyFont="1" applyFill="1" applyBorder="1" applyAlignment="1">
      <alignment horizontal="center" vertical="center"/>
    </xf>
    <xf numFmtId="0" fontId="8" fillId="14" borderId="38" xfId="0" applyFont="1" applyFill="1" applyBorder="1" applyAlignment="1">
      <alignment horizontal="center" vertical="center"/>
    </xf>
    <xf numFmtId="0" fontId="8" fillId="14" borderId="25" xfId="0" applyFont="1" applyFill="1" applyBorder="1" applyAlignment="1">
      <alignment horizontal="center" vertical="center"/>
    </xf>
    <xf numFmtId="0" fontId="8" fillId="14" borderId="39" xfId="0" applyFont="1" applyFill="1" applyBorder="1" applyAlignment="1">
      <alignment horizontal="center" vertical="center"/>
    </xf>
    <xf numFmtId="0" fontId="8" fillId="14" borderId="34" xfId="0" applyFont="1" applyFill="1" applyBorder="1" applyAlignment="1">
      <alignment horizontal="center" vertical="center"/>
    </xf>
    <xf numFmtId="0" fontId="8" fillId="19" borderId="25" xfId="0" applyFont="1" applyFill="1" applyBorder="1" applyAlignment="1">
      <alignment horizontal="center" vertical="center"/>
    </xf>
    <xf numFmtId="0" fontId="8" fillId="19" borderId="7" xfId="0" applyFont="1" applyFill="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19" borderId="39" xfId="0" applyFont="1" applyFill="1" applyBorder="1" applyAlignment="1">
      <alignment horizontal="center" vertical="center"/>
    </xf>
    <xf numFmtId="0" fontId="8" fillId="19" borderId="43" xfId="0" applyFont="1" applyFill="1" applyBorder="1" applyAlignment="1">
      <alignment horizontal="center" vertical="center"/>
    </xf>
    <xf numFmtId="0" fontId="8" fillId="19" borderId="63" xfId="0" applyFont="1" applyFill="1" applyBorder="1" applyAlignment="1">
      <alignment horizontal="center" vertical="center"/>
    </xf>
    <xf numFmtId="0" fontId="8" fillId="0" borderId="14" xfId="0" applyFont="1" applyBorder="1" applyAlignment="1">
      <alignment horizontal="right" vertical="center"/>
    </xf>
    <xf numFmtId="0" fontId="8" fillId="0" borderId="0" xfId="0" applyFont="1" applyBorder="1" applyAlignment="1">
      <alignment horizontal="left" vertical="top"/>
    </xf>
    <xf numFmtId="0" fontId="8" fillId="0" borderId="27" xfId="0" applyFont="1" applyBorder="1" applyAlignment="1">
      <alignment horizontal="left" vertical="center"/>
    </xf>
    <xf numFmtId="0" fontId="8" fillId="19" borderId="91" xfId="0" applyFont="1" applyFill="1" applyBorder="1" applyAlignment="1">
      <alignment horizontal="center" vertical="center"/>
    </xf>
    <xf numFmtId="0" fontId="8" fillId="19" borderId="34" xfId="0" applyFont="1" applyFill="1" applyBorder="1" applyAlignment="1">
      <alignment horizontal="center" vertical="center"/>
    </xf>
    <xf numFmtId="0" fontId="8" fillId="0" borderId="2" xfId="0" applyFont="1" applyBorder="1" applyAlignment="1">
      <alignment horizontal="right" vertical="top"/>
    </xf>
    <xf numFmtId="0" fontId="8" fillId="0" borderId="26" xfId="0" applyFont="1" applyBorder="1" applyAlignment="1">
      <alignment horizontal="right" vertical="top"/>
    </xf>
    <xf numFmtId="0" fontId="8" fillId="0" borderId="37" xfId="0" applyFont="1" applyBorder="1" applyAlignment="1">
      <alignment horizontal="left" vertical="top"/>
    </xf>
    <xf numFmtId="0" fontId="8" fillId="0" borderId="2" xfId="0" applyFont="1" applyBorder="1" applyAlignment="1">
      <alignment horizontal="left" vertical="top"/>
    </xf>
    <xf numFmtId="0" fontId="7" fillId="0" borderId="0" xfId="0" applyFont="1" applyBorder="1" applyAlignment="1">
      <alignment horizontal="center" vertical="center"/>
    </xf>
    <xf numFmtId="20" fontId="8" fillId="0" borderId="35" xfId="0" applyNumberFormat="1" applyFont="1" applyBorder="1" applyAlignment="1">
      <alignment horizontal="center" vertical="center"/>
    </xf>
    <xf numFmtId="0" fontId="8" fillId="0" borderId="88" xfId="0" applyFont="1" applyBorder="1" applyAlignment="1">
      <alignment horizontal="center" vertical="center"/>
    </xf>
    <xf numFmtId="0" fontId="8" fillId="0" borderId="9" xfId="0" applyFont="1" applyBorder="1" applyAlignment="1">
      <alignment horizontal="center" vertical="center"/>
    </xf>
    <xf numFmtId="0" fontId="8" fillId="0" borderId="78" xfId="0" applyFont="1" applyBorder="1" applyAlignment="1">
      <alignment horizontal="center" vertical="center"/>
    </xf>
    <xf numFmtId="20" fontId="8" fillId="0" borderId="88" xfId="0" applyNumberFormat="1" applyFont="1" applyBorder="1" applyAlignment="1">
      <alignment horizontal="center" vertical="center"/>
    </xf>
    <xf numFmtId="0" fontId="8" fillId="19" borderId="92" xfId="0" applyFont="1" applyFill="1" applyBorder="1" applyAlignment="1">
      <alignment horizontal="center" vertical="center"/>
    </xf>
    <xf numFmtId="0" fontId="8" fillId="19" borderId="38" xfId="0" applyFont="1" applyFill="1" applyBorder="1" applyAlignment="1">
      <alignment horizontal="center" vertical="center"/>
    </xf>
    <xf numFmtId="20" fontId="8" fillId="0" borderId="115" xfId="0" applyNumberFormat="1" applyFont="1" applyBorder="1" applyAlignment="1">
      <alignment horizontal="center" vertical="center"/>
    </xf>
    <xf numFmtId="20" fontId="8" fillId="0" borderId="113" xfId="0" applyNumberFormat="1" applyFont="1" applyBorder="1" applyAlignment="1">
      <alignment horizontal="center" vertical="center"/>
    </xf>
    <xf numFmtId="20" fontId="8" fillId="0" borderId="114" xfId="0" applyNumberFormat="1" applyFont="1" applyBorder="1" applyAlignment="1">
      <alignment horizontal="center" vertical="center"/>
    </xf>
    <xf numFmtId="0" fontId="8" fillId="0" borderId="30" xfId="0" applyFont="1" applyBorder="1" applyAlignment="1">
      <alignment horizontal="right"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8" fillId="0" borderId="90" xfId="0" applyFont="1" applyBorder="1" applyAlignment="1">
      <alignment horizontal="left" vertical="center"/>
    </xf>
    <xf numFmtId="0" fontId="8" fillId="14" borderId="92" xfId="0" applyFont="1" applyFill="1" applyBorder="1" applyAlignment="1">
      <alignment horizontal="center" vertical="center"/>
    </xf>
    <xf numFmtId="20" fontId="8" fillId="0" borderId="29" xfId="0" applyNumberFormat="1" applyFont="1" applyBorder="1" applyAlignment="1">
      <alignment horizontal="center" vertical="center"/>
    </xf>
    <xf numFmtId="20" fontId="8" fillId="0" borderId="24" xfId="0" applyNumberFormat="1" applyFont="1" applyBorder="1" applyAlignment="1">
      <alignment horizontal="center" vertical="center"/>
    </xf>
    <xf numFmtId="20" fontId="8" fillId="0" borderId="30" xfId="0" applyNumberFormat="1" applyFont="1" applyBorder="1" applyAlignment="1">
      <alignment horizontal="center" vertical="center"/>
    </xf>
    <xf numFmtId="0" fontId="8" fillId="0" borderId="117"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18" xfId="0" applyFont="1" applyFill="1" applyBorder="1" applyAlignment="1">
      <alignment horizontal="center" vertical="center"/>
    </xf>
    <xf numFmtId="0" fontId="15" fillId="0" borderId="27" xfId="0" applyFont="1" applyBorder="1" applyAlignment="1">
      <alignment horizontal="left" vertical="center"/>
    </xf>
    <xf numFmtId="0" fontId="15" fillId="0" borderId="24" xfId="0" applyFont="1" applyBorder="1" applyAlignment="1">
      <alignment horizontal="left" vertical="center"/>
    </xf>
    <xf numFmtId="0" fontId="8" fillId="0" borderId="7" xfId="0" applyFont="1" applyBorder="1" applyAlignment="1">
      <alignment horizontal="right" vertical="center"/>
    </xf>
    <xf numFmtId="0" fontId="0" fillId="0" borderId="91" xfId="0" applyBorder="1" applyAlignment="1">
      <alignment horizontal="right" vertical="center"/>
    </xf>
    <xf numFmtId="20" fontId="8" fillId="0" borderId="62" xfId="0" applyNumberFormat="1" applyFont="1" applyBorder="1" applyAlignment="1">
      <alignment horizontal="center" vertical="center"/>
    </xf>
    <xf numFmtId="0" fontId="8" fillId="0" borderId="43" xfId="0" applyFont="1" applyBorder="1" applyAlignment="1">
      <alignment horizontal="center" vertical="center"/>
    </xf>
    <xf numFmtId="0" fontId="8" fillId="0" borderId="63" xfId="0" applyFont="1" applyBorder="1" applyAlignment="1">
      <alignment horizontal="center" vertical="center"/>
    </xf>
    <xf numFmtId="0" fontId="8" fillId="19" borderId="1" xfId="0" applyFont="1" applyFill="1" applyBorder="1" applyAlignment="1">
      <alignment horizontal="center" vertical="center"/>
    </xf>
    <xf numFmtId="0" fontId="8" fillId="19" borderId="46" xfId="0" applyFont="1" applyFill="1" applyBorder="1" applyAlignment="1">
      <alignment horizontal="center" vertical="center"/>
    </xf>
    <xf numFmtId="0" fontId="8" fillId="19" borderId="47" xfId="0" applyFont="1" applyFill="1" applyBorder="1" applyAlignment="1">
      <alignment horizontal="center" vertical="center"/>
    </xf>
    <xf numFmtId="0" fontId="7" fillId="0" borderId="27" xfId="0" applyFont="1" applyBorder="1" applyAlignment="1">
      <alignment horizontal="center" vertical="center"/>
    </xf>
    <xf numFmtId="20" fontId="8" fillId="0" borderId="117" xfId="0" applyNumberFormat="1" applyFont="1" applyBorder="1" applyAlignment="1">
      <alignment horizontal="center" vertical="center"/>
    </xf>
    <xf numFmtId="20" fontId="8" fillId="0" borderId="41" xfId="0" applyNumberFormat="1" applyFont="1" applyBorder="1" applyAlignment="1">
      <alignment horizontal="center" vertical="center"/>
    </xf>
    <xf numFmtId="20" fontId="8" fillId="0" borderId="118" xfId="0" applyNumberFormat="1" applyFont="1" applyBorder="1" applyAlignment="1">
      <alignment horizontal="center" vertical="center"/>
    </xf>
    <xf numFmtId="0" fontId="8" fillId="19" borderId="29" xfId="0" applyFont="1" applyFill="1" applyBorder="1" applyAlignment="1">
      <alignment horizontal="center" vertical="center"/>
    </xf>
    <xf numFmtId="0" fontId="8" fillId="19" borderId="24" xfId="0" applyFont="1" applyFill="1" applyBorder="1" applyAlignment="1">
      <alignment horizontal="center" vertical="center"/>
    </xf>
    <xf numFmtId="0" fontId="8" fillId="19" borderId="30" xfId="0" applyFont="1" applyFill="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right" vertical="center"/>
    </xf>
    <xf numFmtId="0" fontId="8" fillId="0" borderId="84" xfId="0" applyFont="1" applyBorder="1" applyAlignment="1">
      <alignment horizontal="right" vertical="center"/>
    </xf>
    <xf numFmtId="0" fontId="8" fillId="0" borderId="0" xfId="0" applyFont="1" applyBorder="1" applyAlignment="1">
      <alignment horizontal="right" vertical="center"/>
    </xf>
    <xf numFmtId="0" fontId="8" fillId="0" borderId="79" xfId="0" applyFont="1" applyBorder="1" applyAlignment="1">
      <alignment horizontal="right" vertical="center"/>
    </xf>
    <xf numFmtId="0" fontId="8" fillId="0" borderId="38" xfId="0" applyFont="1" applyBorder="1" applyAlignment="1">
      <alignment horizontal="left" vertical="center"/>
    </xf>
    <xf numFmtId="0" fontId="8" fillId="0" borderId="25" xfId="0" applyFont="1" applyBorder="1" applyAlignment="1">
      <alignment horizontal="left" vertical="center"/>
    </xf>
    <xf numFmtId="0" fontId="8" fillId="0" borderId="1"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0" xfId="0" applyFont="1" applyBorder="1" applyAlignment="1">
      <alignment vertical="center"/>
    </xf>
    <xf numFmtId="0" fontId="0" fillId="0" borderId="79" xfId="0" applyBorder="1" applyAlignment="1">
      <alignment vertical="center"/>
    </xf>
    <xf numFmtId="0" fontId="8" fillId="14" borderId="91" xfId="0" applyFont="1" applyFill="1" applyBorder="1" applyAlignment="1">
      <alignment horizontal="center" vertical="center"/>
    </xf>
    <xf numFmtId="0" fontId="8" fillId="0" borderId="37" xfId="0" applyFont="1" applyBorder="1" applyAlignment="1">
      <alignment horizontal="center" vertical="center"/>
    </xf>
    <xf numFmtId="0" fontId="8" fillId="0" borderId="91" xfId="0" applyFont="1" applyBorder="1" applyAlignment="1">
      <alignment horizontal="right" vertical="center"/>
    </xf>
    <xf numFmtId="0" fontId="15" fillId="0" borderId="29"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30" xfId="0" applyFont="1" applyFill="1" applyBorder="1" applyAlignment="1">
      <alignment horizontal="center" vertical="center"/>
    </xf>
    <xf numFmtId="0" fontId="8" fillId="19" borderId="90" xfId="0" applyFont="1" applyFill="1" applyBorder="1" applyAlignment="1">
      <alignment horizontal="center" vertical="center"/>
    </xf>
    <xf numFmtId="0" fontId="8" fillId="19" borderId="2" xfId="0" applyFont="1" applyFill="1" applyBorder="1" applyAlignment="1">
      <alignment horizontal="center" vertical="center"/>
    </xf>
    <xf numFmtId="0" fontId="8" fillId="19" borderId="84" xfId="0" applyFont="1" applyFill="1" applyBorder="1" applyAlignment="1">
      <alignment horizontal="center" vertical="center"/>
    </xf>
    <xf numFmtId="20" fontId="8" fillId="0" borderId="38" xfId="0" applyNumberFormat="1" applyFont="1" applyBorder="1" applyAlignment="1">
      <alignment horizontal="center" vertical="center"/>
    </xf>
    <xf numFmtId="20" fontId="8" fillId="0" borderId="25" xfId="0" applyNumberFormat="1" applyFont="1" applyBorder="1" applyAlignment="1">
      <alignment horizontal="center" vertical="center"/>
    </xf>
    <xf numFmtId="20" fontId="8" fillId="0" borderId="39" xfId="0" applyNumberFormat="1"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77" xfId="0" applyFont="1" applyBorder="1" applyAlignment="1">
      <alignment horizontal="center" vertical="center"/>
    </xf>
    <xf numFmtId="0" fontId="23" fillId="0" borderId="109" xfId="0" applyFont="1" applyBorder="1" applyAlignment="1">
      <alignment horizontal="center" vertical="center"/>
    </xf>
    <xf numFmtId="0" fontId="23" fillId="0" borderId="89" xfId="0" applyFont="1" applyBorder="1" applyAlignment="1">
      <alignment horizontal="center" vertical="center"/>
    </xf>
    <xf numFmtId="0" fontId="5" fillId="0" borderId="1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9" xfId="0" applyFont="1" applyFill="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5" fillId="0" borderId="70"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41" fillId="0" borderId="7" xfId="0" applyFont="1" applyBorder="1" applyAlignment="1">
      <alignment horizontal="right" vertical="center"/>
    </xf>
    <xf numFmtId="0" fontId="41" fillId="0" borderId="0" xfId="0" applyFont="1" applyBorder="1" applyAlignment="1">
      <alignment horizontal="right" vertical="center"/>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15" fillId="0" borderId="4" xfId="0" applyFont="1" applyBorder="1" applyAlignment="1">
      <alignment horizontal="center" vertical="center"/>
    </xf>
    <xf numFmtId="0" fontId="15" fillId="0" borderId="47" xfId="0" applyFont="1" applyBorder="1" applyAlignment="1">
      <alignment horizontal="center" vertical="center"/>
    </xf>
    <xf numFmtId="0" fontId="8" fillId="0" borderId="4" xfId="0" applyFont="1" applyBorder="1" applyAlignment="1">
      <alignment horizontal="center" vertical="center"/>
    </xf>
    <xf numFmtId="0" fontId="8" fillId="0" borderId="46" xfId="0" applyFont="1" applyBorder="1" applyAlignment="1">
      <alignment horizontal="center" vertical="center"/>
    </xf>
    <xf numFmtId="0" fontId="8" fillId="0" borderId="119" xfId="0" applyFont="1" applyBorder="1" applyAlignment="1">
      <alignment horizontal="center" vertical="center"/>
    </xf>
    <xf numFmtId="0" fontId="23" fillId="0" borderId="4" xfId="0" applyFont="1" applyBorder="1" applyAlignment="1">
      <alignment horizontal="center" vertical="center"/>
    </xf>
    <xf numFmtId="0" fontId="23" fillId="0" borderId="46" xfId="0" applyFont="1" applyBorder="1" applyAlignment="1">
      <alignment horizontal="center" vertical="center"/>
    </xf>
    <xf numFmtId="0" fontId="23" fillId="0" borderId="119" xfId="0" applyFont="1" applyBorder="1" applyAlignment="1">
      <alignment horizontal="center" vertical="center"/>
    </xf>
    <xf numFmtId="0" fontId="5" fillId="0" borderId="56" xfId="0" applyFont="1" applyBorder="1" applyAlignment="1">
      <alignment horizontal="center" vertical="center"/>
    </xf>
    <xf numFmtId="0" fontId="5" fillId="0" borderId="80" xfId="0" applyFont="1" applyBorder="1" applyAlignment="1">
      <alignment horizontal="center" vertical="center"/>
    </xf>
    <xf numFmtId="0" fontId="8" fillId="0" borderId="113"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3" xfId="0" applyFont="1" applyFill="1" applyBorder="1" applyAlignment="1">
      <alignment horizontal="center" vertical="center"/>
    </xf>
    <xf numFmtId="0" fontId="8" fillId="19" borderId="88" xfId="0" applyFont="1" applyFill="1" applyBorder="1" applyAlignment="1">
      <alignment horizontal="center" vertical="center"/>
    </xf>
    <xf numFmtId="0" fontId="8" fillId="19" borderId="9" xfId="0" applyFont="1" applyFill="1" applyBorder="1" applyAlignment="1">
      <alignment horizontal="center" vertical="center"/>
    </xf>
    <xf numFmtId="0" fontId="8" fillId="19" borderId="78" xfId="0" applyFont="1" applyFill="1" applyBorder="1" applyAlignment="1">
      <alignment horizontal="center" vertical="center"/>
    </xf>
    <xf numFmtId="0" fontId="8" fillId="14" borderId="88" xfId="0" applyFont="1" applyFill="1" applyBorder="1" applyAlignment="1">
      <alignment horizontal="center" vertical="center"/>
    </xf>
    <xf numFmtId="0" fontId="8" fillId="14" borderId="9" xfId="0" applyFont="1" applyFill="1" applyBorder="1" applyAlignment="1">
      <alignment horizontal="center" vertical="center"/>
    </xf>
    <xf numFmtId="0" fontId="8" fillId="14" borderId="78" xfId="0" applyFont="1" applyFill="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xf>
    <xf numFmtId="0" fontId="4" fillId="0" borderId="85" xfId="0" applyFont="1" applyBorder="1" applyAlignment="1">
      <alignment horizontal="center" vertical="center"/>
    </xf>
    <xf numFmtId="0" fontId="7" fillId="0" borderId="38"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39" xfId="0" applyFont="1" applyFill="1" applyBorder="1" applyAlignment="1">
      <alignment horizontal="center" vertical="center"/>
    </xf>
    <xf numFmtId="0" fontId="8" fillId="14" borderId="41" xfId="0" applyFont="1" applyFill="1" applyBorder="1" applyAlignment="1">
      <alignment horizontal="center" vertical="center"/>
    </xf>
    <xf numFmtId="0" fontId="8" fillId="14" borderId="118"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41" fillId="14" borderId="33" xfId="0" applyFont="1" applyFill="1" applyBorder="1" applyAlignment="1">
      <alignment horizontal="center" vertical="center"/>
    </xf>
    <xf numFmtId="0" fontId="41" fillId="19" borderId="33" xfId="0" applyFont="1" applyFill="1" applyBorder="1" applyAlignment="1">
      <alignment horizontal="center" vertical="center"/>
    </xf>
    <xf numFmtId="20" fontId="7" fillId="0" borderId="35" xfId="0" applyNumberFormat="1" applyFont="1" applyBorder="1" applyAlignment="1">
      <alignment horizontal="center" vertical="center"/>
    </xf>
    <xf numFmtId="0" fontId="7" fillId="0" borderId="33" xfId="0" applyFont="1" applyBorder="1" applyAlignment="1">
      <alignment horizontal="center" vertical="center"/>
    </xf>
    <xf numFmtId="0" fontId="8" fillId="0" borderId="90" xfId="0" applyFont="1" applyBorder="1" applyAlignment="1">
      <alignment horizontal="center" vertical="center"/>
    </xf>
    <xf numFmtId="0" fontId="8" fillId="0" borderId="29" xfId="0" applyFont="1" applyBorder="1" applyAlignment="1">
      <alignment horizontal="center" vertical="center"/>
    </xf>
    <xf numFmtId="0" fontId="41" fillId="0" borderId="33" xfId="0" applyFont="1" applyFill="1" applyBorder="1" applyAlignment="1">
      <alignment horizontal="center" vertical="center"/>
    </xf>
    <xf numFmtId="20" fontId="7" fillId="0" borderId="29" xfId="0" applyNumberFormat="1" applyFont="1" applyBorder="1" applyAlignment="1">
      <alignment horizontal="center" vertical="center"/>
    </xf>
    <xf numFmtId="20" fontId="7" fillId="0" borderId="24" xfId="0" applyNumberFormat="1" applyFont="1" applyBorder="1" applyAlignment="1">
      <alignment horizontal="center" vertical="center"/>
    </xf>
    <xf numFmtId="20" fontId="7" fillId="0" borderId="30" xfId="0" applyNumberFormat="1" applyFont="1" applyBorder="1" applyAlignment="1">
      <alignment horizontal="center" vertical="center"/>
    </xf>
    <xf numFmtId="0" fontId="7" fillId="0" borderId="34" xfId="0" applyFont="1" applyBorder="1" applyAlignment="1">
      <alignment horizontal="center" vertical="center"/>
    </xf>
    <xf numFmtId="0" fontId="8" fillId="0" borderId="115" xfId="0" applyFont="1" applyFill="1" applyBorder="1" applyAlignment="1">
      <alignment horizontal="center" vertical="center"/>
    </xf>
    <xf numFmtId="0" fontId="41" fillId="0" borderId="33" xfId="0" applyFont="1" applyBorder="1" applyAlignment="1">
      <alignment horizontal="center" vertical="center"/>
    </xf>
    <xf numFmtId="0" fontId="7" fillId="0" borderId="23"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1" xfId="0" applyFont="1" applyFill="1" applyBorder="1" applyAlignment="1">
      <alignment horizontal="center" vertical="center"/>
    </xf>
    <xf numFmtId="20" fontId="7" fillId="0" borderId="4" xfId="0" applyNumberFormat="1" applyFont="1" applyBorder="1" applyAlignment="1">
      <alignment horizontal="center" vertical="center"/>
    </xf>
    <xf numFmtId="20" fontId="7" fillId="0" borderId="46" xfId="0" applyNumberFormat="1" applyFont="1" applyBorder="1" applyAlignment="1">
      <alignment horizontal="center" vertical="center"/>
    </xf>
    <xf numFmtId="20" fontId="7" fillId="0" borderId="47" xfId="0" applyNumberFormat="1" applyFont="1" applyBorder="1" applyAlignment="1">
      <alignment horizontal="center" vertical="center"/>
    </xf>
    <xf numFmtId="20" fontId="7" fillId="0" borderId="5" xfId="0" applyNumberFormat="1" applyFont="1" applyBorder="1" applyAlignment="1">
      <alignment horizontal="center" vertical="center"/>
    </xf>
    <xf numFmtId="20" fontId="7" fillId="0" borderId="55" xfId="0" applyNumberFormat="1" applyFont="1" applyBorder="1" applyAlignment="1">
      <alignment horizontal="center" vertical="center"/>
    </xf>
    <xf numFmtId="20" fontId="7" fillId="0" borderId="22" xfId="0" applyNumberFormat="1" applyFont="1" applyBorder="1" applyAlignment="1">
      <alignment horizontal="center" vertical="center"/>
    </xf>
    <xf numFmtId="20" fontId="7" fillId="0" borderId="21" xfId="0" applyNumberFormat="1" applyFont="1" applyBorder="1" applyAlignment="1">
      <alignment horizontal="center" vertical="center"/>
    </xf>
    <xf numFmtId="20" fontId="7" fillId="0" borderId="23" xfId="0" applyNumberFormat="1" applyFont="1" applyBorder="1" applyAlignment="1">
      <alignment horizontal="center" vertical="center"/>
    </xf>
    <xf numFmtId="20" fontId="7" fillId="0" borderId="120" xfId="0" applyNumberFormat="1" applyFont="1" applyBorder="1" applyAlignment="1">
      <alignment horizontal="center" vertical="center"/>
    </xf>
    <xf numFmtId="20" fontId="7" fillId="0" borderId="121" xfId="0" applyNumberFormat="1" applyFont="1" applyBorder="1" applyAlignment="1">
      <alignment horizontal="center" vertical="center"/>
    </xf>
    <xf numFmtId="20" fontId="7" fillId="0" borderId="6" xfId="0" applyNumberFormat="1" applyFont="1" applyBorder="1" applyAlignment="1">
      <alignment horizontal="center" vertical="center"/>
    </xf>
    <xf numFmtId="20" fontId="7" fillId="0" borderId="19" xfId="0" applyNumberFormat="1" applyFont="1" applyBorder="1" applyAlignment="1">
      <alignment horizontal="center" vertical="center"/>
    </xf>
    <xf numFmtId="20" fontId="7" fillId="0" borderId="17" xfId="0" applyNumberFormat="1" applyFont="1" applyBorder="1" applyAlignment="1">
      <alignment horizontal="center" vertical="center"/>
    </xf>
    <xf numFmtId="20" fontId="7" fillId="0" borderId="122" xfId="0" applyNumberFormat="1" applyFont="1" applyBorder="1" applyAlignment="1">
      <alignment horizontal="center" vertical="center"/>
    </xf>
    <xf numFmtId="20" fontId="5" fillId="0" borderId="23" xfId="0" applyNumberFormat="1" applyFont="1" applyBorder="1" applyAlignment="1">
      <alignment horizontal="center" vertical="center"/>
    </xf>
    <xf numFmtId="20" fontId="5" fillId="0" borderId="59" xfId="0" applyNumberFormat="1"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15" fillId="0" borderId="56" xfId="0" applyFont="1" applyBorder="1" applyAlignment="1">
      <alignment horizontal="center" vertical="center"/>
    </xf>
    <xf numFmtId="0" fontId="15" fillId="0" borderId="55" xfId="0" applyFont="1" applyBorder="1" applyAlignment="1">
      <alignment horizontal="center" vertical="center"/>
    </xf>
    <xf numFmtId="20" fontId="7" fillId="0" borderId="115" xfId="0" applyNumberFormat="1" applyFont="1" applyBorder="1" applyAlignment="1">
      <alignment horizontal="center" vertical="center"/>
    </xf>
    <xf numFmtId="20" fontId="7" fillId="0" borderId="113" xfId="0" applyNumberFormat="1" applyFont="1" applyBorder="1" applyAlignment="1">
      <alignment horizontal="center" vertical="center"/>
    </xf>
    <xf numFmtId="20" fontId="7" fillId="0" borderId="114" xfId="0" applyNumberFormat="1" applyFont="1" applyBorder="1" applyAlignment="1">
      <alignment horizontal="center" vertical="center"/>
    </xf>
    <xf numFmtId="0" fontId="23" fillId="0" borderId="9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84" xfId="0" applyFont="1" applyFill="1" applyBorder="1" applyAlignment="1">
      <alignment horizontal="center" vertical="center"/>
    </xf>
    <xf numFmtId="20" fontId="7" fillId="0" borderId="86" xfId="0" applyNumberFormat="1" applyFont="1" applyBorder="1" applyAlignment="1">
      <alignment horizontal="center" vertical="center"/>
    </xf>
    <xf numFmtId="20" fontId="7" fillId="0" borderId="89" xfId="0" applyNumberFormat="1" applyFont="1" applyBorder="1" applyAlignment="1">
      <alignment horizontal="center" vertical="center"/>
    </xf>
    <xf numFmtId="20" fontId="7" fillId="0" borderId="87" xfId="0" applyNumberFormat="1" applyFont="1" applyBorder="1" applyAlignment="1">
      <alignment horizontal="center" vertical="center"/>
    </xf>
    <xf numFmtId="20" fontId="7" fillId="0" borderId="90" xfId="0" applyNumberFormat="1" applyFont="1" applyBorder="1" applyAlignment="1">
      <alignment horizontal="center" vertical="center"/>
    </xf>
    <xf numFmtId="20" fontId="7" fillId="0" borderId="92" xfId="0" applyNumberFormat="1" applyFont="1" applyBorder="1" applyAlignment="1">
      <alignment horizontal="center" vertical="center"/>
    </xf>
    <xf numFmtId="0" fontId="7" fillId="0" borderId="7" xfId="0" applyFont="1" applyBorder="1" applyAlignment="1">
      <alignment horizontal="center" vertical="center"/>
    </xf>
    <xf numFmtId="0" fontId="8" fillId="0" borderId="34" xfId="0" applyFont="1" applyFill="1" applyBorder="1" applyAlignment="1">
      <alignment horizontal="center" vertical="center"/>
    </xf>
    <xf numFmtId="20" fontId="7" fillId="0" borderId="38" xfId="0" applyNumberFormat="1" applyFont="1" applyBorder="1" applyAlignment="1">
      <alignment horizontal="center" vertical="center"/>
    </xf>
    <xf numFmtId="0" fontId="7" fillId="0" borderId="25" xfId="0" applyFont="1" applyBorder="1" applyAlignment="1">
      <alignment horizontal="center" vertical="center"/>
    </xf>
    <xf numFmtId="20" fontId="7" fillId="0" borderId="117" xfId="0" applyNumberFormat="1" applyFont="1" applyBorder="1" applyAlignment="1">
      <alignment horizontal="center" vertical="center"/>
    </xf>
    <xf numFmtId="20" fontId="7" fillId="0" borderId="41" xfId="0" applyNumberFormat="1" applyFont="1" applyBorder="1" applyAlignment="1">
      <alignment horizontal="center" vertical="center"/>
    </xf>
    <xf numFmtId="20" fontId="7" fillId="0" borderId="118" xfId="0" applyNumberFormat="1" applyFont="1" applyBorder="1" applyAlignment="1">
      <alignment horizontal="center" vertical="center"/>
    </xf>
    <xf numFmtId="20" fontId="7" fillId="0" borderId="88" xfId="0" applyNumberFormat="1" applyFont="1" applyBorder="1" applyAlignment="1">
      <alignment horizontal="center" vertical="center"/>
    </xf>
    <xf numFmtId="0" fontId="7" fillId="0" borderId="109"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8" xfId="0" applyFont="1" applyFill="1" applyBorder="1" applyAlignment="1">
      <alignment horizontal="center" vertical="center"/>
    </xf>
    <xf numFmtId="0" fontId="8" fillId="14" borderId="117" xfId="0" applyFont="1" applyFill="1" applyBorder="1" applyAlignment="1">
      <alignment horizontal="center" vertical="center"/>
    </xf>
    <xf numFmtId="20" fontId="7" fillId="0" borderId="0"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23" xfId="0" applyFont="1" applyBorder="1" applyAlignment="1">
      <alignment horizontal="center" vertical="center"/>
    </xf>
    <xf numFmtId="0" fontId="7" fillId="0" borderId="59" xfId="0" applyFont="1" applyBorder="1" applyAlignment="1">
      <alignment horizontal="center" vertical="center"/>
    </xf>
    <xf numFmtId="0" fontId="23" fillId="0" borderId="64" xfId="0" applyFont="1" applyBorder="1" applyAlignment="1">
      <alignment horizontal="center" vertical="center" wrapText="1"/>
    </xf>
    <xf numFmtId="0" fontId="23" fillId="0" borderId="99" xfId="0" applyFont="1" applyBorder="1" applyAlignment="1">
      <alignment horizontal="center" vertical="center" wrapText="1"/>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1" xfId="0" applyFont="1" applyBorder="1" applyAlignment="1">
      <alignment horizontal="center" vertical="center"/>
    </xf>
    <xf numFmtId="0" fontId="15" fillId="0" borderId="46" xfId="0" applyFont="1" applyBorder="1" applyAlignment="1">
      <alignment horizontal="center" vertical="center"/>
    </xf>
    <xf numFmtId="0" fontId="23" fillId="0" borderId="67" xfId="0" applyFont="1" applyBorder="1" applyAlignment="1">
      <alignment horizontal="center" vertical="center" wrapText="1"/>
    </xf>
    <xf numFmtId="0" fontId="15" fillId="0" borderId="73"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8" fillId="0" borderId="70" xfId="0" applyFont="1" applyBorder="1" applyAlignment="1">
      <alignment horizontal="center" vertical="center"/>
    </xf>
    <xf numFmtId="0" fontId="8" fillId="0" borderId="123" xfId="0" applyFont="1" applyBorder="1" applyAlignment="1">
      <alignment horizontal="center" vertical="center"/>
    </xf>
    <xf numFmtId="0" fontId="8" fillId="0" borderId="124" xfId="0" applyFont="1" applyBorder="1" applyAlignment="1">
      <alignment horizontal="center" vertical="center"/>
    </xf>
    <xf numFmtId="0" fontId="15" fillId="0" borderId="125"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41" fillId="0" borderId="109" xfId="0" applyFont="1" applyBorder="1" applyAlignment="1">
      <alignment horizontal="center" vertical="center"/>
    </xf>
    <xf numFmtId="0" fontId="41" fillId="0" borderId="89" xfId="0" applyFont="1" applyBorder="1" applyAlignment="1">
      <alignment horizontal="center" vertical="center"/>
    </xf>
    <xf numFmtId="0" fontId="41" fillId="0" borderId="87" xfId="0" applyFont="1" applyBorder="1" applyAlignment="1">
      <alignment horizontal="center" vertical="center"/>
    </xf>
    <xf numFmtId="0" fontId="23" fillId="0" borderId="70" xfId="0" applyFont="1" applyBorder="1" applyAlignment="1">
      <alignment horizontal="center" vertical="center" wrapText="1"/>
    </xf>
    <xf numFmtId="0" fontId="4" fillId="0" borderId="0" xfId="0" applyFont="1" applyAlignment="1">
      <alignment horizontal="center" vertical="center"/>
    </xf>
    <xf numFmtId="0" fontId="8" fillId="0" borderId="5" xfId="0" applyFont="1" applyBorder="1" applyAlignment="1">
      <alignment horizontal="center" vertical="center"/>
    </xf>
    <xf numFmtId="0" fontId="8" fillId="0" borderId="55" xfId="0" applyFont="1" applyBorder="1" applyAlignment="1">
      <alignment horizontal="center" vertical="center"/>
    </xf>
    <xf numFmtId="0" fontId="8" fillId="0" borderId="126" xfId="0" applyFont="1" applyBorder="1" applyAlignment="1">
      <alignment horizontal="center" vertical="center"/>
    </xf>
    <xf numFmtId="0" fontId="41" fillId="0" borderId="4" xfId="0" applyFont="1" applyBorder="1" applyAlignment="1">
      <alignment horizontal="center" vertical="center"/>
    </xf>
    <xf numFmtId="0" fontId="41" fillId="0" borderId="46" xfId="0" applyFont="1" applyBorder="1" applyAlignment="1">
      <alignment horizontal="center" vertical="center"/>
    </xf>
    <xf numFmtId="0" fontId="41" fillId="0" borderId="119" xfId="0" applyFont="1" applyBorder="1" applyAlignment="1">
      <alignment horizontal="center" vertical="center"/>
    </xf>
    <xf numFmtId="0" fontId="8" fillId="0" borderId="6"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5" xfId="0" applyFont="1" applyBorder="1" applyAlignment="1">
      <alignment horizontal="center" vertical="center"/>
    </xf>
    <xf numFmtId="0" fontId="8" fillId="0" borderId="37"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27" xfId="0" applyFont="1" applyBorder="1" applyAlignment="1">
      <alignment horizontal="center" vertical="center"/>
    </xf>
    <xf numFmtId="0" fontId="8" fillId="0" borderId="129" xfId="0" applyFont="1" applyBorder="1" applyAlignment="1">
      <alignment horizontal="center" vertical="center"/>
    </xf>
    <xf numFmtId="0" fontId="8" fillId="0" borderId="130" xfId="0" applyFont="1" applyBorder="1" applyAlignment="1">
      <alignment horizontal="center" vertical="center"/>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7" fillId="0" borderId="3"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133" xfId="0" applyFont="1" applyBorder="1" applyAlignment="1">
      <alignment horizontal="center" vertical="center"/>
    </xf>
    <xf numFmtId="0" fontId="8" fillId="0" borderId="134" xfId="0" applyFont="1" applyBorder="1" applyAlignment="1">
      <alignment horizontal="center" vertical="center"/>
    </xf>
    <xf numFmtId="0" fontId="6" fillId="0" borderId="3" xfId="0" applyFont="1" applyBorder="1" applyAlignment="1">
      <alignment horizontal="center" vertical="center"/>
    </xf>
    <xf numFmtId="0" fontId="33" fillId="0" borderId="2" xfId="0" applyFont="1" applyBorder="1" applyAlignment="1">
      <alignment horizontal="right" vertical="center" wrapText="1"/>
    </xf>
    <xf numFmtId="0" fontId="33" fillId="0" borderId="0" xfId="0" applyFont="1" applyBorder="1" applyAlignment="1">
      <alignment horizontal="right" vertical="center" wrapText="1"/>
    </xf>
    <xf numFmtId="0" fontId="5" fillId="0" borderId="88" xfId="0" applyFont="1" applyBorder="1" applyAlignment="1">
      <alignment horizontal="center" vertical="center"/>
    </xf>
    <xf numFmtId="0" fontId="5" fillId="0" borderId="78" xfId="0" applyFont="1" applyBorder="1" applyAlignment="1">
      <alignment horizontal="center" vertical="center"/>
    </xf>
    <xf numFmtId="0" fontId="4" fillId="0" borderId="0"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114300</xdr:colOff>
      <xdr:row>7</xdr:row>
      <xdr:rowOff>95250</xdr:rowOff>
    </xdr:from>
    <xdr:to>
      <xdr:col>17</xdr:col>
      <xdr:colOff>1447800</xdr:colOff>
      <xdr:row>18</xdr:row>
      <xdr:rowOff>95250</xdr:rowOff>
    </xdr:to>
    <xdr:sp macro="" textlink="">
      <xdr:nvSpPr>
        <xdr:cNvPr id="2" name="テキスト ボックス 1"/>
        <xdr:cNvSpPr txBox="1"/>
      </xdr:nvSpPr>
      <xdr:spPr>
        <a:xfrm>
          <a:off x="2343150" y="1895475"/>
          <a:ext cx="7553325" cy="25146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3600"/>
            <a:t>これは、７月の調査結果です！！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10</xdr:row>
      <xdr:rowOff>85725</xdr:rowOff>
    </xdr:from>
    <xdr:to>
      <xdr:col>4</xdr:col>
      <xdr:colOff>1019175</xdr:colOff>
      <xdr:row>22</xdr:row>
      <xdr:rowOff>0</xdr:rowOff>
    </xdr:to>
    <xdr:sp macro="" textlink="">
      <xdr:nvSpPr>
        <xdr:cNvPr id="1025" name="Rectangle 1"/>
        <xdr:cNvSpPr>
          <a:spLocks noChangeArrowheads="1"/>
        </xdr:cNvSpPr>
      </xdr:nvSpPr>
      <xdr:spPr bwMode="auto">
        <a:xfrm>
          <a:off x="123825" y="1838325"/>
          <a:ext cx="5695950" cy="2714625"/>
        </a:xfrm>
        <a:prstGeom prst="rect">
          <a:avLst/>
        </a:prstGeom>
        <a:solidFill>
          <a:srgbClr val="FFCC99"/>
        </a:solidFill>
        <a:ln w="9525">
          <a:solidFill>
            <a:srgbClr val="000000"/>
          </a:solidFill>
          <a:miter lim="800000"/>
          <a:headEnd/>
          <a:tailEnd/>
        </a:ln>
      </xdr:spPr>
      <xdr:txBody>
        <a:bodyPr vertOverflow="clip" wrap="square" lIns="36576" tIns="18288" rIns="0" bIns="0" anchor="t" upright="1"/>
        <a:lstStyle/>
        <a:p>
          <a:pPr algn="l" rtl="1">
            <a:defRPr sz="1000"/>
          </a:pPr>
          <a:endParaRPr lang="ja-JP" altLang="en-US"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このシートの使い方　　</a:t>
          </a:r>
        </a:p>
        <a:p>
          <a:pPr algn="l" rtl="1">
            <a:lnSpc>
              <a:spcPts val="1300"/>
            </a:lnSpc>
            <a:defRPr sz="1000"/>
          </a:pPr>
          <a:r>
            <a:rPr lang="ja-JP" altLang="en-US" sz="1100" b="1" i="0" strike="noStrike">
              <a:solidFill>
                <a:srgbClr val="003300"/>
              </a:solidFill>
              <a:latin typeface="ＭＳ Ｐゴシック"/>
              <a:ea typeface="ＭＳ Ｐゴシック"/>
            </a:rPr>
            <a:t>　　①予選記入用に、各ブロックの星取表として得点を入力する（左下のみ入力すると</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右上に自動的に反映します）と、○、</a:t>
          </a:r>
          <a:r>
            <a:rPr lang="en-US" altLang="ja-JP" sz="1100" b="1" i="0" strike="noStrike">
              <a:solidFill>
                <a:srgbClr val="003300"/>
              </a:solidFill>
              <a:latin typeface="ＭＳ Ｐゴシック"/>
              <a:ea typeface="ＭＳ Ｐゴシック"/>
            </a:rPr>
            <a:t>×</a:t>
          </a:r>
          <a:r>
            <a:rPr lang="ja-JP" altLang="en-US" sz="1100" b="1" i="0" strike="noStrike">
              <a:solidFill>
                <a:srgbClr val="003300"/>
              </a:solidFill>
              <a:latin typeface="ＭＳ Ｐゴシック"/>
              <a:ea typeface="ＭＳ Ｐゴシック"/>
            </a:rPr>
            <a:t>が出ます。</a:t>
          </a:r>
        </a:p>
        <a:p>
          <a:pPr algn="l" rtl="1">
            <a:defRPr sz="1000"/>
          </a:pPr>
          <a:r>
            <a:rPr lang="ja-JP" altLang="en-US" sz="1100" b="1" i="0" strike="noStrike">
              <a:solidFill>
                <a:srgbClr val="003300"/>
              </a:solidFill>
              <a:latin typeface="ＭＳ Ｐゴシック"/>
              <a:ea typeface="ＭＳ Ｐゴシック"/>
            </a:rPr>
            <a:t>　　　勝ち数が多いチームが高い順位となるようにしています。</a:t>
          </a:r>
        </a:p>
        <a:p>
          <a:pPr algn="l" rtl="1">
            <a:lnSpc>
              <a:spcPts val="1300"/>
            </a:lnSpc>
            <a:defRPr sz="1000"/>
          </a:pPr>
          <a:r>
            <a:rPr lang="ja-JP" altLang="en-US" sz="1100" b="1" i="0" strike="noStrike">
              <a:solidFill>
                <a:srgbClr val="003300"/>
              </a:solidFill>
              <a:latin typeface="ＭＳ Ｐゴシック"/>
              <a:ea typeface="ＭＳ Ｐゴシック"/>
            </a:rPr>
            <a:t>　　　（あくまで、勝ち数のみなので、負けや引き分けも見てください）</a:t>
          </a:r>
        </a:p>
        <a:p>
          <a:pPr algn="l" rtl="1">
            <a:lnSpc>
              <a:spcPts val="1300"/>
            </a:lnSpc>
            <a:defRPr sz="1000"/>
          </a:pPr>
          <a:r>
            <a:rPr lang="ja-JP" altLang="en-US" sz="1100" b="1" i="0" strike="noStrike">
              <a:solidFill>
                <a:srgbClr val="003300"/>
              </a:solidFill>
              <a:latin typeface="ＭＳ Ｐゴシック"/>
              <a:ea typeface="ＭＳ Ｐゴシック"/>
            </a:rPr>
            <a:t>　　　得失点も計算するように改良しました！</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②各ブロックの順位は、下に記入欄があるので、学校名を入力してください。</a:t>
          </a:r>
        </a:p>
        <a:p>
          <a:pPr algn="l" rtl="1">
            <a:defRPr sz="1000"/>
          </a:pPr>
          <a:r>
            <a:rPr lang="ja-JP" altLang="en-US" sz="1100" b="1" i="0" strike="noStrike">
              <a:solidFill>
                <a:srgbClr val="003300"/>
              </a:solidFill>
              <a:latin typeface="ＭＳ Ｐゴシック"/>
              <a:ea typeface="ＭＳ Ｐゴシック"/>
            </a:rPr>
            <a:t>　　③２日目順位リーグのページと順位記入用のページに学校名がとぶように</a:t>
          </a:r>
        </a:p>
        <a:p>
          <a:pPr algn="l" rtl="1">
            <a:lnSpc>
              <a:spcPts val="1300"/>
            </a:lnSpc>
            <a:defRPr sz="1000"/>
          </a:pPr>
          <a:r>
            <a:rPr lang="ja-JP" altLang="en-US" sz="1100" b="1" i="0" strike="noStrike">
              <a:solidFill>
                <a:srgbClr val="003300"/>
              </a:solidFill>
              <a:latin typeface="ＭＳ Ｐゴシック"/>
              <a:ea typeface="ＭＳ Ｐゴシック"/>
            </a:rPr>
            <a:t>　　　なっています。ご確認ください。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④２日目の各位リーグの結果は、予選記入用と同様です。</a:t>
          </a:r>
        </a:p>
        <a:p>
          <a:pPr algn="l" rtl="1">
            <a:defRPr sz="1000"/>
          </a:pPr>
          <a:r>
            <a:rPr lang="ja-JP" altLang="en-US" sz="1100" b="1" i="0" strike="noStrike">
              <a:solidFill>
                <a:srgbClr val="003300"/>
              </a:solidFill>
              <a:latin typeface="ＭＳ Ｐゴシック"/>
              <a:ea typeface="ＭＳ Ｐゴシック"/>
            </a:rPr>
            <a:t>　　　下の記入欄に学校名を入力してください。</a:t>
          </a:r>
        </a:p>
        <a:p>
          <a:pPr algn="l" rtl="1">
            <a:lnSpc>
              <a:spcPts val="1300"/>
            </a:lnSpc>
            <a:defRPr sz="1000"/>
          </a:pPr>
          <a:r>
            <a:rPr lang="ja-JP" altLang="en-US" sz="1100" b="1" i="0" strike="noStrike">
              <a:solidFill>
                <a:srgbClr val="003300"/>
              </a:solidFill>
              <a:latin typeface="ＭＳ Ｐゴシック"/>
              <a:ea typeface="ＭＳ Ｐゴシック"/>
            </a:rPr>
            <a:t>　　⑤３日目上位中位Ｔ、最終日のページに学校名がとびます。ご確認ください。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また、トーナメントに学校名を随時入力ください。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Y34"/>
  <sheetViews>
    <sheetView topLeftCell="R1" workbookViewId="0">
      <selection activeCell="D28" sqref="D28"/>
    </sheetView>
  </sheetViews>
  <sheetFormatPr defaultRowHeight="13.5"/>
  <cols>
    <col min="1" max="1" width="4.625" customWidth="1"/>
    <col min="2" max="2" width="12.75" customWidth="1"/>
    <col min="3" max="3" width="11.875" customWidth="1"/>
    <col min="4" max="4" width="14.125" customWidth="1"/>
    <col min="5" max="5" width="5.375" customWidth="1"/>
    <col min="6" max="10" width="8.875" customWidth="1"/>
    <col min="11" max="11" width="8.875" hidden="1" customWidth="1"/>
    <col min="12" max="12" width="8.875" customWidth="1"/>
    <col min="13" max="13" width="8.875" hidden="1" customWidth="1"/>
    <col min="14" max="14" width="8.875" customWidth="1"/>
    <col min="15" max="17" width="5.125" hidden="1" customWidth="1"/>
    <col min="18" max="18" width="37.5" customWidth="1"/>
    <col min="19" max="19" width="6" customWidth="1"/>
    <col min="20" max="22" width="8.875" customWidth="1"/>
  </cols>
  <sheetData>
    <row r="1" spans="1:25" ht="33.75" customHeight="1" thickBot="1">
      <c r="A1" s="514" t="s">
        <v>259</v>
      </c>
      <c r="B1" s="514"/>
      <c r="C1" s="514"/>
      <c r="D1" s="514"/>
      <c r="E1" s="514"/>
      <c r="F1" s="514"/>
      <c r="G1" s="514"/>
      <c r="H1" s="514"/>
      <c r="I1" s="514"/>
      <c r="J1" s="514"/>
      <c r="K1" s="514"/>
      <c r="L1" s="514"/>
      <c r="M1" s="514"/>
      <c r="N1" s="514"/>
      <c r="O1" s="514"/>
      <c r="P1" s="514"/>
      <c r="Q1" s="514"/>
      <c r="R1" s="514"/>
      <c r="S1" s="514"/>
      <c r="T1" s="514"/>
      <c r="U1" s="514"/>
      <c r="V1" s="514"/>
    </row>
    <row r="2" spans="1:25" ht="18" customHeight="1" thickBot="1">
      <c r="B2" s="51" t="s">
        <v>70</v>
      </c>
      <c r="C2" s="52" t="s">
        <v>71</v>
      </c>
      <c r="D2" s="234" t="s">
        <v>290</v>
      </c>
      <c r="E2" s="53" t="s">
        <v>72</v>
      </c>
      <c r="F2" s="258" t="s">
        <v>323</v>
      </c>
      <c r="G2" s="260" t="s">
        <v>260</v>
      </c>
      <c r="H2" s="249" t="s">
        <v>318</v>
      </c>
      <c r="I2" s="262" t="s">
        <v>261</v>
      </c>
      <c r="J2" s="237" t="s">
        <v>292</v>
      </c>
      <c r="K2" s="237" t="s">
        <v>320</v>
      </c>
      <c r="L2" s="262" t="s">
        <v>262</v>
      </c>
      <c r="M2" s="237" t="s">
        <v>321</v>
      </c>
      <c r="N2" s="262" t="s">
        <v>263</v>
      </c>
      <c r="O2" s="54" t="s">
        <v>73</v>
      </c>
      <c r="P2" s="246" t="s">
        <v>308</v>
      </c>
      <c r="Q2" s="55" t="s">
        <v>74</v>
      </c>
      <c r="R2" s="120" t="s">
        <v>177</v>
      </c>
      <c r="S2" s="243" t="s">
        <v>75</v>
      </c>
      <c r="T2" s="35"/>
      <c r="U2" s="35"/>
      <c r="V2" s="35"/>
      <c r="W2" s="36"/>
    </row>
    <row r="3" spans="1:25" ht="18" customHeight="1">
      <c r="A3">
        <v>1</v>
      </c>
      <c r="B3" s="205" t="s">
        <v>4</v>
      </c>
      <c r="C3" s="215" t="s">
        <v>76</v>
      </c>
      <c r="D3" s="238"/>
      <c r="E3" s="241" t="s">
        <v>302</v>
      </c>
      <c r="F3" s="515" t="s">
        <v>324</v>
      </c>
      <c r="G3" s="516"/>
      <c r="H3" s="250" t="s">
        <v>291</v>
      </c>
      <c r="I3" s="263" t="s">
        <v>291</v>
      </c>
      <c r="J3" s="239" t="s">
        <v>291</v>
      </c>
      <c r="K3" s="239"/>
      <c r="L3" s="263" t="s">
        <v>291</v>
      </c>
      <c r="M3" s="239"/>
      <c r="N3" s="263" t="s">
        <v>291</v>
      </c>
      <c r="O3" s="61"/>
      <c r="P3" s="59"/>
      <c r="Q3" s="59"/>
      <c r="R3" s="271" t="s">
        <v>338</v>
      </c>
      <c r="S3" s="67">
        <v>1</v>
      </c>
      <c r="T3" s="35"/>
      <c r="U3" s="35"/>
      <c r="V3" s="35"/>
      <c r="W3" s="36"/>
    </row>
    <row r="4" spans="1:25" ht="18" customHeight="1">
      <c r="A4">
        <v>2</v>
      </c>
      <c r="B4" s="62" t="s">
        <v>256</v>
      </c>
      <c r="C4" s="216" t="s">
        <v>78</v>
      </c>
      <c r="D4" s="223"/>
      <c r="E4" s="232" t="s">
        <v>291</v>
      </c>
      <c r="F4" s="254"/>
      <c r="G4" s="255" t="s">
        <v>291</v>
      </c>
      <c r="H4" s="235"/>
      <c r="I4" s="264" t="s">
        <v>291</v>
      </c>
      <c r="J4" s="236" t="s">
        <v>329</v>
      </c>
      <c r="K4" s="236"/>
      <c r="L4" s="264" t="s">
        <v>291</v>
      </c>
      <c r="M4" s="236"/>
      <c r="N4" s="264" t="s">
        <v>291</v>
      </c>
      <c r="O4" s="68"/>
      <c r="P4" s="66"/>
      <c r="Q4" s="66"/>
      <c r="R4" s="226" t="s">
        <v>280</v>
      </c>
      <c r="S4" s="60">
        <v>2</v>
      </c>
      <c r="T4" s="63" t="s">
        <v>133</v>
      </c>
      <c r="U4" s="63" t="s">
        <v>134</v>
      </c>
      <c r="V4" s="63" t="s">
        <v>135</v>
      </c>
      <c r="W4" s="63" t="s">
        <v>136</v>
      </c>
    </row>
    <row r="5" spans="1:25" ht="18" customHeight="1">
      <c r="A5">
        <v>3</v>
      </c>
      <c r="B5" s="62" t="s">
        <v>17</v>
      </c>
      <c r="C5" s="216" t="s">
        <v>77</v>
      </c>
      <c r="D5" s="223"/>
      <c r="E5" s="232" t="s">
        <v>291</v>
      </c>
      <c r="F5" s="254" t="s">
        <v>325</v>
      </c>
      <c r="G5" s="256" t="s">
        <v>291</v>
      </c>
      <c r="H5" s="235" t="s">
        <v>322</v>
      </c>
      <c r="I5" s="264" t="s">
        <v>291</v>
      </c>
      <c r="J5" s="236" t="s">
        <v>291</v>
      </c>
      <c r="K5" s="236"/>
      <c r="L5" s="264" t="s">
        <v>291</v>
      </c>
      <c r="M5" s="236"/>
      <c r="N5" s="264" t="s">
        <v>291</v>
      </c>
      <c r="O5" s="68"/>
      <c r="P5" s="66"/>
      <c r="Q5" s="66"/>
      <c r="R5" s="225" t="s">
        <v>280</v>
      </c>
      <c r="S5" s="60">
        <v>3</v>
      </c>
      <c r="T5" s="127" t="s">
        <v>4</v>
      </c>
      <c r="U5" s="127" t="s">
        <v>198</v>
      </c>
      <c r="V5" s="63" t="s">
        <v>251</v>
      </c>
      <c r="W5" s="63" t="s">
        <v>12</v>
      </c>
    </row>
    <row r="6" spans="1:25" ht="18" customHeight="1">
      <c r="A6">
        <v>4</v>
      </c>
      <c r="B6" s="56" t="s">
        <v>12</v>
      </c>
      <c r="C6" s="217" t="s">
        <v>172</v>
      </c>
      <c r="D6" s="57"/>
      <c r="E6" s="232" t="s">
        <v>291</v>
      </c>
      <c r="F6" s="254"/>
      <c r="G6" s="257" t="s">
        <v>291</v>
      </c>
      <c r="H6" s="235"/>
      <c r="I6" s="264" t="s">
        <v>291</v>
      </c>
      <c r="J6" s="236" t="s">
        <v>291</v>
      </c>
      <c r="K6" s="236"/>
      <c r="L6" s="264" t="s">
        <v>291</v>
      </c>
      <c r="M6" s="236"/>
      <c r="N6" s="264" t="s">
        <v>291</v>
      </c>
      <c r="O6" s="61"/>
      <c r="P6" s="59"/>
      <c r="Q6" s="59"/>
      <c r="R6" s="225"/>
      <c r="S6" s="60">
        <v>4</v>
      </c>
      <c r="T6" s="63" t="s">
        <v>7</v>
      </c>
      <c r="U6" s="63" t="s">
        <v>18</v>
      </c>
      <c r="V6" s="63" t="s">
        <v>255</v>
      </c>
      <c r="W6" s="63" t="s">
        <v>13</v>
      </c>
      <c r="Y6" s="37"/>
    </row>
    <row r="7" spans="1:25" ht="18" customHeight="1">
      <c r="A7">
        <v>5</v>
      </c>
      <c r="B7" s="62" t="s">
        <v>13</v>
      </c>
      <c r="C7" s="216" t="s">
        <v>81</v>
      </c>
      <c r="D7" s="222"/>
      <c r="E7" s="241" t="s">
        <v>291</v>
      </c>
      <c r="F7" s="253" t="s">
        <v>325</v>
      </c>
      <c r="G7" s="257" t="s">
        <v>291</v>
      </c>
      <c r="H7" s="235"/>
      <c r="I7" s="264" t="s">
        <v>291</v>
      </c>
      <c r="J7" s="236" t="s">
        <v>291</v>
      </c>
      <c r="K7" s="236"/>
      <c r="L7" s="264" t="s">
        <v>291</v>
      </c>
      <c r="M7" s="236"/>
      <c r="N7" s="264" t="s">
        <v>291</v>
      </c>
      <c r="O7" s="61"/>
      <c r="P7" s="59"/>
      <c r="Q7" s="59"/>
      <c r="R7" s="225" t="s">
        <v>280</v>
      </c>
      <c r="S7" s="60">
        <v>5</v>
      </c>
      <c r="T7" s="127" t="s">
        <v>197</v>
      </c>
      <c r="U7" s="127" t="s">
        <v>21</v>
      </c>
      <c r="V7" s="63" t="s">
        <v>181</v>
      </c>
      <c r="W7" s="63" t="s">
        <v>227</v>
      </c>
    </row>
    <row r="8" spans="1:25" ht="18" customHeight="1">
      <c r="A8">
        <v>6</v>
      </c>
      <c r="B8" s="224" t="s">
        <v>283</v>
      </c>
      <c r="C8" s="218" t="s">
        <v>284</v>
      </c>
      <c r="D8" s="222"/>
      <c r="E8" s="241" t="s">
        <v>291</v>
      </c>
      <c r="F8" s="253"/>
      <c r="G8" s="256" t="s">
        <v>291</v>
      </c>
      <c r="H8" s="235"/>
      <c r="I8" s="264" t="s">
        <v>291</v>
      </c>
      <c r="J8" s="236" t="s">
        <v>291</v>
      </c>
      <c r="K8" s="236"/>
      <c r="L8" s="264" t="s">
        <v>291</v>
      </c>
      <c r="M8" s="236"/>
      <c r="N8" s="264" t="s">
        <v>291</v>
      </c>
      <c r="O8" s="61"/>
      <c r="P8" s="59"/>
      <c r="Q8" s="59"/>
      <c r="R8" s="226" t="s">
        <v>286</v>
      </c>
      <c r="S8" s="67">
        <v>6</v>
      </c>
      <c r="T8" s="63" t="s">
        <v>201</v>
      </c>
      <c r="U8" s="127" t="s">
        <v>14</v>
      </c>
      <c r="V8" s="63" t="s">
        <v>92</v>
      </c>
      <c r="W8" s="63" t="s">
        <v>5</v>
      </c>
    </row>
    <row r="9" spans="1:25" ht="18" customHeight="1">
      <c r="A9">
        <v>7</v>
      </c>
      <c r="B9" s="62" t="s">
        <v>18</v>
      </c>
      <c r="C9" s="216" t="s">
        <v>88</v>
      </c>
      <c r="D9" s="222"/>
      <c r="E9" s="241" t="s">
        <v>291</v>
      </c>
      <c r="F9" s="259" t="s">
        <v>326</v>
      </c>
      <c r="G9" s="255" t="s">
        <v>291</v>
      </c>
      <c r="H9" s="235" t="s">
        <v>333</v>
      </c>
      <c r="I9" s="264" t="s">
        <v>291</v>
      </c>
      <c r="J9" s="236" t="s">
        <v>291</v>
      </c>
      <c r="K9" s="236"/>
      <c r="L9" s="264" t="s">
        <v>291</v>
      </c>
      <c r="M9" s="236"/>
      <c r="N9" s="264" t="s">
        <v>291</v>
      </c>
      <c r="O9" s="61"/>
      <c r="P9" s="59"/>
      <c r="Q9" s="59"/>
      <c r="R9" s="272" t="s">
        <v>476</v>
      </c>
      <c r="S9" s="60">
        <v>7</v>
      </c>
      <c r="T9" s="63" t="s">
        <v>226</v>
      </c>
      <c r="U9" s="127" t="s">
        <v>253</v>
      </c>
      <c r="V9" s="63" t="s">
        <v>11</v>
      </c>
      <c r="W9" s="127" t="s">
        <v>19</v>
      </c>
      <c r="X9" s="63"/>
    </row>
    <row r="10" spans="1:25" ht="18" customHeight="1">
      <c r="A10" s="266">
        <v>8</v>
      </c>
      <c r="B10" s="62" t="s">
        <v>7</v>
      </c>
      <c r="C10" s="218" t="s">
        <v>276</v>
      </c>
      <c r="D10" s="222"/>
      <c r="E10" s="241" t="s">
        <v>291</v>
      </c>
      <c r="F10" s="253"/>
      <c r="G10" s="236" t="s">
        <v>291</v>
      </c>
      <c r="H10" s="251" t="s">
        <v>322</v>
      </c>
      <c r="I10" s="264" t="s">
        <v>291</v>
      </c>
      <c r="J10" s="236" t="s">
        <v>291</v>
      </c>
      <c r="K10" s="236" t="s">
        <v>291</v>
      </c>
      <c r="L10" s="264" t="s">
        <v>291</v>
      </c>
      <c r="M10" s="252" t="s">
        <v>325</v>
      </c>
      <c r="N10" s="264" t="s">
        <v>291</v>
      </c>
      <c r="O10" s="61"/>
      <c r="P10" s="59"/>
      <c r="Q10" s="59"/>
      <c r="R10" s="227" t="s">
        <v>337</v>
      </c>
      <c r="S10" s="60">
        <v>8</v>
      </c>
      <c r="T10" s="127"/>
      <c r="U10" s="63"/>
      <c r="V10" s="127" t="s">
        <v>228</v>
      </c>
      <c r="W10" s="127" t="s">
        <v>229</v>
      </c>
      <c r="X10" s="119"/>
    </row>
    <row r="11" spans="1:25" ht="18" customHeight="1">
      <c r="A11">
        <v>9</v>
      </c>
      <c r="B11" s="214" t="s">
        <v>10</v>
      </c>
      <c r="C11" s="216" t="s">
        <v>173</v>
      </c>
      <c r="D11" s="57"/>
      <c r="E11" s="241" t="s">
        <v>291</v>
      </c>
      <c r="F11" s="253"/>
      <c r="G11" s="236" t="s">
        <v>291</v>
      </c>
      <c r="H11" s="251" t="s">
        <v>333</v>
      </c>
      <c r="I11" s="264" t="s">
        <v>291</v>
      </c>
      <c r="J11" s="236" t="s">
        <v>329</v>
      </c>
      <c r="K11" s="236"/>
      <c r="L11" s="264" t="s">
        <v>291</v>
      </c>
      <c r="M11" s="236"/>
      <c r="N11" s="264" t="s">
        <v>291</v>
      </c>
      <c r="O11" s="68"/>
      <c r="P11" s="66"/>
      <c r="Q11" s="66"/>
      <c r="R11" s="227" t="s">
        <v>319</v>
      </c>
      <c r="S11" s="67">
        <v>9</v>
      </c>
      <c r="T11" s="70"/>
      <c r="U11" s="70"/>
      <c r="V11" s="63"/>
      <c r="W11" s="71"/>
    </row>
    <row r="12" spans="1:25" ht="18" customHeight="1">
      <c r="A12">
        <v>10</v>
      </c>
      <c r="B12" s="69" t="s">
        <v>21</v>
      </c>
      <c r="C12" s="219" t="s">
        <v>294</v>
      </c>
      <c r="D12" s="223"/>
      <c r="E12" s="232" t="s">
        <v>291</v>
      </c>
      <c r="F12" s="254"/>
      <c r="G12" s="255" t="s">
        <v>291</v>
      </c>
      <c r="H12" s="261" t="s">
        <v>328</v>
      </c>
      <c r="I12" s="264" t="s">
        <v>296</v>
      </c>
      <c r="J12" s="236" t="s">
        <v>291</v>
      </c>
      <c r="K12" s="236"/>
      <c r="L12" s="264" t="s">
        <v>291</v>
      </c>
      <c r="M12" s="236"/>
      <c r="N12" s="264" t="s">
        <v>291</v>
      </c>
      <c r="O12" s="68"/>
      <c r="P12" s="66"/>
      <c r="Q12" s="66"/>
      <c r="R12" s="272" t="s">
        <v>297</v>
      </c>
      <c r="S12" s="60">
        <v>10</v>
      </c>
      <c r="T12" s="64"/>
      <c r="U12" s="63"/>
      <c r="V12" s="70"/>
      <c r="W12" s="71"/>
    </row>
    <row r="13" spans="1:25" ht="18" customHeight="1">
      <c r="A13">
        <v>11</v>
      </c>
      <c r="B13" s="62" t="s">
        <v>181</v>
      </c>
      <c r="C13" s="216" t="s">
        <v>257</v>
      </c>
      <c r="D13" s="223"/>
      <c r="E13" s="232" t="s">
        <v>291</v>
      </c>
      <c r="F13" s="254"/>
      <c r="G13" s="256" t="s">
        <v>291</v>
      </c>
      <c r="H13" s="235"/>
      <c r="I13" s="264" t="s">
        <v>291</v>
      </c>
      <c r="J13" s="236" t="s">
        <v>291</v>
      </c>
      <c r="K13" s="236"/>
      <c r="L13" s="264" t="s">
        <v>291</v>
      </c>
      <c r="M13" s="236"/>
      <c r="N13" s="264" t="s">
        <v>291</v>
      </c>
      <c r="O13" s="68"/>
      <c r="P13" s="66"/>
      <c r="Q13" s="66"/>
      <c r="R13" s="233" t="s">
        <v>305</v>
      </c>
      <c r="S13" s="67">
        <v>11</v>
      </c>
    </row>
    <row r="14" spans="1:25" ht="18" customHeight="1">
      <c r="A14">
        <v>12</v>
      </c>
      <c r="B14" s="206" t="s">
        <v>16</v>
      </c>
      <c r="C14" s="219" t="s">
        <v>80</v>
      </c>
      <c r="D14" s="222"/>
      <c r="E14" s="232" t="s">
        <v>291</v>
      </c>
      <c r="F14" s="254"/>
      <c r="G14" s="257" t="s">
        <v>291</v>
      </c>
      <c r="H14" s="235"/>
      <c r="I14" s="264" t="s">
        <v>291</v>
      </c>
      <c r="J14" s="236" t="s">
        <v>291</v>
      </c>
      <c r="K14" s="236"/>
      <c r="L14" s="264" t="s">
        <v>291</v>
      </c>
      <c r="M14" s="236"/>
      <c r="N14" s="264" t="s">
        <v>291</v>
      </c>
      <c r="O14" s="61"/>
      <c r="P14" s="59"/>
      <c r="Q14" s="59"/>
      <c r="R14" s="226" t="s">
        <v>280</v>
      </c>
      <c r="S14" s="60">
        <v>12</v>
      </c>
    </row>
    <row r="15" spans="1:25" ht="18" customHeight="1">
      <c r="A15">
        <v>13</v>
      </c>
      <c r="B15" s="62" t="s">
        <v>5</v>
      </c>
      <c r="C15" s="216" t="s">
        <v>178</v>
      </c>
      <c r="D15" s="222"/>
      <c r="E15" s="241" t="s">
        <v>291</v>
      </c>
      <c r="F15" s="253"/>
      <c r="G15" s="257" t="s">
        <v>302</v>
      </c>
      <c r="H15" s="235"/>
      <c r="I15" s="264" t="s">
        <v>302</v>
      </c>
      <c r="J15" s="236" t="s">
        <v>302</v>
      </c>
      <c r="K15" s="236"/>
      <c r="L15" s="264" t="s">
        <v>302</v>
      </c>
      <c r="M15" s="236"/>
      <c r="N15" s="264" t="s">
        <v>302</v>
      </c>
      <c r="O15" s="68"/>
      <c r="P15" s="66"/>
      <c r="Q15" s="66"/>
      <c r="R15" s="228" t="s">
        <v>305</v>
      </c>
      <c r="S15" s="67">
        <v>13</v>
      </c>
    </row>
    <row r="16" spans="1:25" ht="18" customHeight="1">
      <c r="A16">
        <v>14</v>
      </c>
      <c r="B16" s="68" t="s">
        <v>92</v>
      </c>
      <c r="C16" s="220" t="s">
        <v>175</v>
      </c>
      <c r="D16" s="241"/>
      <c r="E16" s="241" t="s">
        <v>291</v>
      </c>
      <c r="F16" s="253"/>
      <c r="G16" s="256" t="s">
        <v>291</v>
      </c>
      <c r="H16" s="235"/>
      <c r="I16" s="264" t="s">
        <v>291</v>
      </c>
      <c r="J16" s="236" t="s">
        <v>291</v>
      </c>
      <c r="K16" s="236"/>
      <c r="L16" s="264" t="s">
        <v>291</v>
      </c>
      <c r="M16" s="236"/>
      <c r="N16" s="264" t="s">
        <v>291</v>
      </c>
      <c r="O16" s="68"/>
      <c r="P16" s="66"/>
      <c r="Q16" s="59"/>
      <c r="R16" s="226" t="s">
        <v>288</v>
      </c>
      <c r="S16" s="60">
        <v>14</v>
      </c>
    </row>
    <row r="17" spans="1:23" ht="18" customHeight="1">
      <c r="A17">
        <v>15</v>
      </c>
      <c r="B17" s="68" t="s">
        <v>14</v>
      </c>
      <c r="C17" s="220" t="s">
        <v>258</v>
      </c>
      <c r="D17" s="232"/>
      <c r="E17" s="232" t="s">
        <v>291</v>
      </c>
      <c r="F17" s="254"/>
      <c r="G17" s="255" t="s">
        <v>291</v>
      </c>
      <c r="H17" s="235" t="s">
        <v>325</v>
      </c>
      <c r="I17" s="264" t="s">
        <v>291</v>
      </c>
      <c r="J17" s="236" t="s">
        <v>291</v>
      </c>
      <c r="K17" s="236"/>
      <c r="L17" s="264" t="s">
        <v>291</v>
      </c>
      <c r="M17" s="236"/>
      <c r="N17" s="264" t="s">
        <v>291</v>
      </c>
      <c r="O17" s="68"/>
      <c r="P17" s="66"/>
      <c r="Q17" s="66"/>
      <c r="R17" s="233" t="s">
        <v>288</v>
      </c>
      <c r="S17" s="67">
        <v>15</v>
      </c>
    </row>
    <row r="18" spans="1:23" ht="18" customHeight="1">
      <c r="A18">
        <v>16</v>
      </c>
      <c r="B18" s="62" t="s">
        <v>85</v>
      </c>
      <c r="C18" s="216" t="s">
        <v>86</v>
      </c>
      <c r="D18" s="223"/>
      <c r="E18" s="232" t="s">
        <v>291</v>
      </c>
      <c r="F18" s="254"/>
      <c r="G18" s="236" t="s">
        <v>291</v>
      </c>
      <c r="H18" s="251" t="s">
        <v>333</v>
      </c>
      <c r="I18" s="264" t="s">
        <v>291</v>
      </c>
      <c r="J18" s="236" t="s">
        <v>291</v>
      </c>
      <c r="K18" s="236"/>
      <c r="L18" s="264" t="s">
        <v>291</v>
      </c>
      <c r="M18" s="236"/>
      <c r="N18" s="264" t="s">
        <v>291</v>
      </c>
      <c r="O18" s="68"/>
      <c r="P18" s="66"/>
      <c r="Q18" s="66"/>
      <c r="R18" s="233" t="s">
        <v>307</v>
      </c>
      <c r="S18" s="67">
        <v>16</v>
      </c>
      <c r="U18" s="73"/>
    </row>
    <row r="19" spans="1:23" ht="18" customHeight="1">
      <c r="A19">
        <v>17</v>
      </c>
      <c r="B19" s="62" t="s">
        <v>9</v>
      </c>
      <c r="C19" s="216" t="s">
        <v>174</v>
      </c>
      <c r="D19" s="223"/>
      <c r="E19" s="232" t="s">
        <v>291</v>
      </c>
      <c r="F19" s="254"/>
      <c r="G19" s="236" t="s">
        <v>291</v>
      </c>
      <c r="H19" s="251" t="s">
        <v>322</v>
      </c>
      <c r="I19" s="264" t="s">
        <v>291</v>
      </c>
      <c r="J19" s="236" t="s">
        <v>291</v>
      </c>
      <c r="K19" s="236"/>
      <c r="L19" s="264" t="s">
        <v>291</v>
      </c>
      <c r="M19" s="236"/>
      <c r="N19" s="264" t="s">
        <v>291</v>
      </c>
      <c r="O19" s="68"/>
      <c r="P19" s="66"/>
      <c r="Q19" s="66"/>
      <c r="R19" s="228"/>
      <c r="S19" s="67">
        <v>17</v>
      </c>
    </row>
    <row r="20" spans="1:23" ht="18" customHeight="1">
      <c r="A20">
        <v>18</v>
      </c>
      <c r="B20" s="62" t="s">
        <v>8</v>
      </c>
      <c r="C20" s="216" t="s">
        <v>91</v>
      </c>
      <c r="D20" s="65"/>
      <c r="E20" s="232" t="s">
        <v>291</v>
      </c>
      <c r="F20" s="254"/>
      <c r="G20" s="255" t="s">
        <v>291</v>
      </c>
      <c r="H20" s="235"/>
      <c r="I20" s="264" t="s">
        <v>291</v>
      </c>
      <c r="J20" s="236" t="s">
        <v>291</v>
      </c>
      <c r="K20" s="236"/>
      <c r="L20" s="264" t="s">
        <v>291</v>
      </c>
      <c r="M20" s="236"/>
      <c r="N20" s="264" t="s">
        <v>291</v>
      </c>
      <c r="O20" s="68"/>
      <c r="P20" s="66"/>
      <c r="Q20" s="59"/>
      <c r="R20" s="225"/>
      <c r="S20" s="67">
        <v>18</v>
      </c>
    </row>
    <row r="21" spans="1:23" ht="18" customHeight="1">
      <c r="A21">
        <v>19</v>
      </c>
      <c r="B21" s="56" t="s">
        <v>11</v>
      </c>
      <c r="C21" s="247" t="s">
        <v>315</v>
      </c>
      <c r="D21" s="222"/>
      <c r="E21" s="232" t="s">
        <v>314</v>
      </c>
      <c r="F21" s="254"/>
      <c r="G21" s="256" t="s">
        <v>291</v>
      </c>
      <c r="H21" s="235"/>
      <c r="I21" s="264" t="s">
        <v>291</v>
      </c>
      <c r="J21" s="236" t="s">
        <v>291</v>
      </c>
      <c r="K21" s="236"/>
      <c r="L21" s="264" t="s">
        <v>291</v>
      </c>
      <c r="M21" s="236"/>
      <c r="N21" s="264" t="s">
        <v>291</v>
      </c>
      <c r="O21" s="68"/>
      <c r="P21" s="66"/>
      <c r="Q21" s="66"/>
      <c r="R21" s="228" t="s">
        <v>317</v>
      </c>
      <c r="S21" s="75">
        <v>19</v>
      </c>
    </row>
    <row r="22" spans="1:23" ht="18" customHeight="1">
      <c r="A22" s="266">
        <v>20</v>
      </c>
      <c r="B22" s="62" t="s">
        <v>19</v>
      </c>
      <c r="C22" s="216" t="s">
        <v>90</v>
      </c>
      <c r="D22" s="238"/>
      <c r="E22" s="242" t="s">
        <v>291</v>
      </c>
      <c r="F22" s="259" t="s">
        <v>327</v>
      </c>
      <c r="G22" s="257" t="s">
        <v>291</v>
      </c>
      <c r="H22" s="235" t="s">
        <v>325</v>
      </c>
      <c r="I22" s="264" t="s">
        <v>291</v>
      </c>
      <c r="J22" s="236" t="s">
        <v>302</v>
      </c>
      <c r="K22" s="236" t="s">
        <v>291</v>
      </c>
      <c r="L22" s="264" t="s">
        <v>302</v>
      </c>
      <c r="M22" s="236" t="s">
        <v>291</v>
      </c>
      <c r="N22" s="264" t="s">
        <v>302</v>
      </c>
      <c r="O22" s="68"/>
      <c r="P22" s="66"/>
      <c r="Q22" s="66"/>
      <c r="R22" s="248" t="s">
        <v>303</v>
      </c>
      <c r="S22" s="67">
        <v>20</v>
      </c>
    </row>
    <row r="23" spans="1:23" ht="18" customHeight="1">
      <c r="A23">
        <v>21</v>
      </c>
      <c r="B23" s="68" t="s">
        <v>20</v>
      </c>
      <c r="C23" s="216" t="s">
        <v>176</v>
      </c>
      <c r="D23" s="223"/>
      <c r="E23" s="232" t="s">
        <v>302</v>
      </c>
      <c r="F23" s="254"/>
      <c r="G23" s="257" t="s">
        <v>291</v>
      </c>
      <c r="H23" s="235"/>
      <c r="I23" s="264" t="s">
        <v>291</v>
      </c>
      <c r="J23" s="236" t="s">
        <v>291</v>
      </c>
      <c r="K23" s="236"/>
      <c r="L23" s="264" t="s">
        <v>291</v>
      </c>
      <c r="M23" s="236"/>
      <c r="N23" s="264" t="s">
        <v>291</v>
      </c>
      <c r="O23" s="68"/>
      <c r="P23" s="66"/>
      <c r="Q23" s="66"/>
      <c r="R23" s="229" t="s">
        <v>289</v>
      </c>
      <c r="S23" s="67">
        <v>21</v>
      </c>
    </row>
    <row r="24" spans="1:23" ht="18" customHeight="1">
      <c r="A24">
        <v>22</v>
      </c>
      <c r="B24" s="56" t="s">
        <v>79</v>
      </c>
      <c r="C24" s="217" t="s">
        <v>194</v>
      </c>
      <c r="D24" s="222"/>
      <c r="E24" s="232" t="s">
        <v>291</v>
      </c>
      <c r="F24" s="254"/>
      <c r="G24" s="256" t="s">
        <v>291</v>
      </c>
      <c r="H24" s="235"/>
      <c r="I24" s="264" t="s">
        <v>291</v>
      </c>
      <c r="J24" s="236" t="s">
        <v>291</v>
      </c>
      <c r="K24" s="236"/>
      <c r="L24" s="265" t="s">
        <v>291</v>
      </c>
      <c r="M24" s="74"/>
      <c r="N24" s="264" t="s">
        <v>291</v>
      </c>
      <c r="O24" s="68"/>
      <c r="P24" s="66"/>
      <c r="Q24" s="66"/>
      <c r="R24" s="240" t="s">
        <v>300</v>
      </c>
      <c r="S24" s="60">
        <v>22</v>
      </c>
    </row>
    <row r="25" spans="1:23" ht="18" customHeight="1">
      <c r="A25">
        <v>23</v>
      </c>
      <c r="B25" s="56" t="s">
        <v>15</v>
      </c>
      <c r="C25" s="217" t="s">
        <v>138</v>
      </c>
      <c r="D25" s="222"/>
      <c r="E25" s="241" t="s">
        <v>306</v>
      </c>
      <c r="F25" s="253"/>
      <c r="G25" s="59"/>
      <c r="H25" s="58"/>
      <c r="I25" s="59"/>
      <c r="J25" s="59"/>
      <c r="K25" s="59"/>
      <c r="L25" s="59"/>
      <c r="M25" s="59"/>
      <c r="N25" s="59"/>
      <c r="O25" s="61"/>
      <c r="P25" s="59"/>
      <c r="Q25" s="59"/>
      <c r="R25" s="230"/>
      <c r="S25" s="244" t="s">
        <v>137</v>
      </c>
      <c r="U25" s="30"/>
      <c r="V25" s="30"/>
    </row>
    <row r="26" spans="1:23" ht="18" customHeight="1" thickBot="1">
      <c r="A26">
        <v>24</v>
      </c>
      <c r="B26" s="76" t="s">
        <v>6</v>
      </c>
      <c r="C26" s="270" t="s">
        <v>335</v>
      </c>
      <c r="D26" s="269"/>
      <c r="E26" s="269" t="s">
        <v>306</v>
      </c>
      <c r="F26" s="221"/>
      <c r="G26" s="78"/>
      <c r="H26" s="77"/>
      <c r="I26" s="78"/>
      <c r="J26" s="78"/>
      <c r="K26" s="78"/>
      <c r="L26" s="78"/>
      <c r="M26" s="78"/>
      <c r="N26" s="78"/>
      <c r="O26" s="76"/>
      <c r="P26" s="78"/>
      <c r="Q26" s="78"/>
      <c r="R26" s="231"/>
      <c r="S26" s="245" t="s">
        <v>137</v>
      </c>
      <c r="T26" s="38"/>
      <c r="U26" s="30"/>
      <c r="V26" s="30"/>
      <c r="W26" s="41"/>
    </row>
    <row r="27" spans="1:23" ht="17.25">
      <c r="T27" s="38"/>
      <c r="U27" s="30"/>
      <c r="V27" s="30"/>
    </row>
    <row r="28" spans="1:23" ht="17.25">
      <c r="U28" s="30"/>
      <c r="V28" s="30"/>
    </row>
    <row r="29" spans="1:23" ht="17.25">
      <c r="U29" s="30"/>
      <c r="V29" s="30"/>
    </row>
    <row r="30" spans="1:23" ht="17.25">
      <c r="U30" s="30"/>
      <c r="V30" s="30"/>
    </row>
    <row r="31" spans="1:23" ht="17.25">
      <c r="U31" s="30"/>
      <c r="V31" s="30"/>
    </row>
    <row r="32" spans="1:23" ht="17.25">
      <c r="U32" s="30"/>
      <c r="V32" s="30"/>
    </row>
    <row r="33" spans="21:22" ht="17.25">
      <c r="U33" s="30"/>
      <c r="V33" s="30"/>
    </row>
    <row r="34" spans="21:22" ht="17.25">
      <c r="U34" s="30"/>
      <c r="V34" s="30"/>
    </row>
  </sheetData>
  <mergeCells count="2">
    <mergeCell ref="A1:V1"/>
    <mergeCell ref="F3:G3"/>
  </mergeCells>
  <phoneticPr fontId="2"/>
  <pageMargins left="0.2" right="0.25" top="0.75" bottom="0.75" header="0.3" footer="0.3"/>
  <pageSetup paperSize="9" scale="7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00B0F0"/>
  </sheetPr>
  <dimension ref="A1:AF95"/>
  <sheetViews>
    <sheetView tabSelected="1" view="pageBreakPreview" zoomScale="69" zoomScaleNormal="100" zoomScaleSheetLayoutView="69" workbookViewId="0">
      <selection activeCell="S91" sqref="S91:AB91"/>
    </sheetView>
  </sheetViews>
  <sheetFormatPr defaultColWidth="3.375" defaultRowHeight="13.5"/>
  <cols>
    <col min="1" max="1" width="2.875" style="11" customWidth="1"/>
    <col min="2" max="4" width="3.375" style="11"/>
    <col min="5" max="5" width="4.625" style="11" bestFit="1" customWidth="1"/>
    <col min="6" max="15" width="3.375" style="11"/>
    <col min="16" max="17" width="4.625" style="11" bestFit="1" customWidth="1"/>
    <col min="18" max="16384" width="3.375" style="11"/>
  </cols>
  <sheetData>
    <row r="1" spans="1:32" ht="27.75" customHeight="1">
      <c r="B1" s="1" t="s">
        <v>264</v>
      </c>
    </row>
    <row r="2" spans="1:32" ht="27.75" customHeight="1">
      <c r="B2" s="9" t="s">
        <v>422</v>
      </c>
    </row>
    <row r="3" spans="1:32" ht="7.5" customHeight="1">
      <c r="B3" s="9"/>
    </row>
    <row r="4" spans="1:32" ht="25.5" customHeight="1">
      <c r="B4" s="9"/>
      <c r="I4" s="790" t="s">
        <v>49</v>
      </c>
      <c r="J4" s="790"/>
      <c r="K4" s="790"/>
      <c r="L4" s="790"/>
      <c r="M4" s="791"/>
      <c r="N4" s="673" t="s">
        <v>17</v>
      </c>
      <c r="O4" s="674"/>
      <c r="P4" s="674"/>
      <c r="Q4" s="674"/>
      <c r="R4" s="674"/>
      <c r="S4" s="677"/>
    </row>
    <row r="5" spans="1:32" ht="15" customHeight="1">
      <c r="P5" s="470"/>
      <c r="Q5" s="20"/>
      <c r="R5" s="18"/>
      <c r="S5" s="18"/>
      <c r="T5" s="18"/>
      <c r="U5" s="18"/>
      <c r="V5" s="18"/>
      <c r="W5" s="18"/>
      <c r="X5" s="18"/>
    </row>
    <row r="6" spans="1:32" ht="15" customHeight="1" thickBot="1">
      <c r="P6" s="472"/>
      <c r="Q6" s="476"/>
      <c r="R6" s="476"/>
      <c r="S6" s="476"/>
      <c r="T6" s="476"/>
      <c r="U6" s="476"/>
      <c r="V6" s="476"/>
      <c r="W6" s="476"/>
      <c r="X6" s="476"/>
    </row>
    <row r="7" spans="1:32" ht="15" customHeight="1">
      <c r="G7" s="18"/>
      <c r="H7" s="471"/>
      <c r="I7" s="792">
        <v>35</v>
      </c>
      <c r="J7" s="752"/>
      <c r="K7" s="20"/>
      <c r="L7" s="20"/>
      <c r="M7" s="20"/>
      <c r="N7" s="20"/>
      <c r="O7" s="20"/>
      <c r="P7" s="20"/>
      <c r="Q7" s="18"/>
      <c r="R7" s="18"/>
      <c r="S7" s="18"/>
      <c r="T7" s="18"/>
      <c r="U7" s="18"/>
      <c r="V7" s="18"/>
      <c r="W7" s="802">
        <v>52</v>
      </c>
      <c r="X7" s="831"/>
      <c r="Y7" s="18"/>
      <c r="Z7" s="18"/>
    </row>
    <row r="8" spans="1:32" ht="15" customHeight="1">
      <c r="G8" s="18"/>
      <c r="H8" s="471"/>
      <c r="I8" s="18"/>
      <c r="J8" s="18"/>
      <c r="K8" s="18"/>
      <c r="L8" s="18"/>
      <c r="M8" s="18"/>
      <c r="N8" s="18"/>
      <c r="O8" s="18"/>
      <c r="P8" s="18"/>
      <c r="Q8" s="18"/>
      <c r="R8" s="18"/>
      <c r="S8" s="18"/>
      <c r="T8" s="18"/>
      <c r="U8" s="18"/>
      <c r="V8" s="18"/>
      <c r="W8" s="18"/>
      <c r="X8" s="471"/>
      <c r="Y8" s="18"/>
      <c r="Z8" s="18"/>
    </row>
    <row r="9" spans="1:32" ht="15" customHeight="1" thickBot="1">
      <c r="G9" s="694"/>
      <c r="H9" s="728"/>
      <c r="I9" s="729"/>
      <c r="J9" s="729"/>
      <c r="K9" s="18"/>
      <c r="L9" s="18"/>
      <c r="M9" s="18"/>
      <c r="N9" s="18"/>
      <c r="O9" s="18"/>
      <c r="P9" s="18"/>
      <c r="Q9" s="18"/>
      <c r="R9" s="18"/>
      <c r="S9" s="18"/>
      <c r="T9" s="18"/>
      <c r="U9" s="18"/>
      <c r="V9" s="18"/>
      <c r="W9" s="18"/>
      <c r="X9" s="472"/>
      <c r="Y9" s="476"/>
      <c r="Z9" s="476"/>
    </row>
    <row r="10" spans="1:32" ht="25.5" customHeight="1" thickBot="1">
      <c r="E10" s="476"/>
      <c r="F10" s="478"/>
      <c r="G10" s="675" t="s">
        <v>13</v>
      </c>
      <c r="H10" s="675"/>
      <c r="I10" s="674"/>
      <c r="J10" s="677"/>
      <c r="L10" s="673" t="s">
        <v>12</v>
      </c>
      <c r="M10" s="674"/>
      <c r="N10" s="674"/>
      <c r="O10" s="677"/>
      <c r="R10" s="673" t="s">
        <v>557</v>
      </c>
      <c r="S10" s="674"/>
      <c r="T10" s="674"/>
      <c r="U10" s="724"/>
      <c r="W10" s="673" t="s">
        <v>17</v>
      </c>
      <c r="X10" s="674"/>
      <c r="Y10" s="675"/>
      <c r="Z10" s="676"/>
      <c r="AA10" s="476"/>
      <c r="AB10" s="476"/>
    </row>
    <row r="11" spans="1:32" ht="15" customHeight="1" thickBot="1">
      <c r="C11" s="18"/>
      <c r="D11" s="471"/>
      <c r="E11" s="817">
        <v>44</v>
      </c>
      <c r="F11" s="817"/>
      <c r="G11" s="20"/>
      <c r="H11" s="20"/>
      <c r="I11" s="20"/>
      <c r="J11" s="20"/>
      <c r="K11" s="818">
        <v>40</v>
      </c>
      <c r="L11" s="819"/>
      <c r="M11" s="20"/>
      <c r="N11" s="470"/>
      <c r="O11" s="822">
        <v>59</v>
      </c>
      <c r="P11" s="823"/>
      <c r="Q11" s="708">
        <v>36</v>
      </c>
      <c r="R11" s="769"/>
      <c r="T11" s="471"/>
      <c r="U11" s="752">
        <v>42</v>
      </c>
      <c r="V11" s="752"/>
      <c r="W11" s="20"/>
      <c r="X11" s="20"/>
      <c r="Y11" s="20"/>
      <c r="Z11" s="20"/>
      <c r="AA11" s="820">
        <v>53</v>
      </c>
      <c r="AB11" s="821"/>
      <c r="AC11" s="18"/>
      <c r="AD11" s="18"/>
    </row>
    <row r="12" spans="1:32" ht="15" customHeight="1">
      <c r="C12" s="18"/>
      <c r="D12" s="471"/>
      <c r="E12" s="18"/>
      <c r="F12" s="18"/>
      <c r="G12" s="18"/>
      <c r="H12" s="695" t="s">
        <v>521</v>
      </c>
      <c r="I12" s="695"/>
      <c r="J12" s="18"/>
      <c r="K12" s="18"/>
      <c r="L12" s="471"/>
      <c r="M12" s="18"/>
      <c r="N12" s="18" t="s">
        <v>48</v>
      </c>
      <c r="O12" s="19"/>
      <c r="P12" s="499"/>
      <c r="Q12" s="500"/>
      <c r="R12" s="87"/>
      <c r="S12" s="18"/>
      <c r="T12" s="471"/>
      <c r="U12" s="18"/>
      <c r="V12" s="18"/>
      <c r="W12" s="18"/>
      <c r="X12" s="695" t="s">
        <v>523</v>
      </c>
      <c r="Y12" s="695"/>
      <c r="Z12" s="18"/>
      <c r="AA12" s="18"/>
      <c r="AB12" s="471"/>
      <c r="AC12" s="18"/>
      <c r="AD12" s="18"/>
    </row>
    <row r="13" spans="1:32" ht="25.5" customHeight="1" thickBot="1">
      <c r="C13" s="694">
        <v>66</v>
      </c>
      <c r="D13" s="728"/>
      <c r="E13" s="729">
        <v>22</v>
      </c>
      <c r="F13" s="729"/>
      <c r="G13" s="18"/>
      <c r="H13" s="18"/>
      <c r="I13" s="18"/>
      <c r="J13" s="18"/>
      <c r="K13" s="694">
        <v>78</v>
      </c>
      <c r="L13" s="728"/>
      <c r="M13" s="729">
        <v>49</v>
      </c>
      <c r="N13" s="729"/>
      <c r="O13" s="19"/>
      <c r="P13" s="673" t="s">
        <v>686</v>
      </c>
      <c r="Q13" s="677"/>
      <c r="R13" s="19"/>
      <c r="S13" s="694">
        <v>59</v>
      </c>
      <c r="T13" s="728"/>
      <c r="U13" s="729">
        <v>47</v>
      </c>
      <c r="V13" s="729"/>
      <c r="W13" s="18"/>
      <c r="X13" s="18"/>
      <c r="Y13" s="18"/>
      <c r="Z13" s="18"/>
      <c r="AA13" s="695">
        <v>37</v>
      </c>
      <c r="AB13" s="721"/>
      <c r="AC13" s="693">
        <v>75</v>
      </c>
      <c r="AD13" s="694"/>
    </row>
    <row r="14" spans="1:32" ht="25.5" customHeight="1">
      <c r="A14" s="18"/>
      <c r="B14" s="471"/>
      <c r="C14" s="675" t="s">
        <v>13</v>
      </c>
      <c r="D14" s="675"/>
      <c r="E14" s="674"/>
      <c r="F14" s="677"/>
      <c r="J14" s="471"/>
      <c r="K14" s="778" t="s">
        <v>12</v>
      </c>
      <c r="L14" s="778"/>
      <c r="M14" s="778"/>
      <c r="N14" s="778"/>
      <c r="O14" s="122"/>
      <c r="P14" s="195"/>
      <c r="Q14" s="195"/>
      <c r="R14" s="471"/>
      <c r="S14" s="778" t="s">
        <v>557</v>
      </c>
      <c r="T14" s="778"/>
      <c r="U14" s="778"/>
      <c r="V14" s="778"/>
      <c r="W14" s="122"/>
      <c r="X14" s="18"/>
      <c r="Z14" s="18"/>
      <c r="AA14" s="673" t="s">
        <v>17</v>
      </c>
      <c r="AB14" s="674"/>
      <c r="AC14" s="675"/>
      <c r="AD14" s="676"/>
      <c r="AE14" s="18"/>
      <c r="AF14" s="18"/>
    </row>
    <row r="15" spans="1:32" ht="15" customHeight="1">
      <c r="A15" s="18"/>
      <c r="B15" s="471"/>
      <c r="C15" s="20"/>
      <c r="D15" s="20"/>
      <c r="E15" s="20"/>
      <c r="F15" s="89"/>
      <c r="J15" s="471"/>
      <c r="K15" s="20"/>
      <c r="L15" s="20"/>
      <c r="M15" s="20"/>
      <c r="N15" s="20"/>
      <c r="O15" s="122"/>
      <c r="P15" s="18"/>
      <c r="R15" s="471"/>
      <c r="S15" s="20"/>
      <c r="T15" s="20"/>
      <c r="U15" s="20"/>
      <c r="V15" s="20"/>
      <c r="W15" s="122"/>
      <c r="X15" s="18"/>
      <c r="Z15" s="18"/>
      <c r="AA15" s="121"/>
      <c r="AB15" s="20"/>
      <c r="AC15" s="20"/>
      <c r="AD15" s="470"/>
      <c r="AE15" s="18"/>
      <c r="AF15" s="18"/>
    </row>
    <row r="16" spans="1:32" ht="15" customHeight="1">
      <c r="A16" s="18"/>
      <c r="B16" s="471"/>
      <c r="C16" s="18"/>
      <c r="D16" s="695" t="s">
        <v>478</v>
      </c>
      <c r="E16" s="695"/>
      <c r="F16" s="123"/>
      <c r="J16" s="471"/>
      <c r="K16" s="18"/>
      <c r="L16" s="695" t="s">
        <v>479</v>
      </c>
      <c r="M16" s="695"/>
      <c r="N16" s="18"/>
      <c r="O16" s="122"/>
      <c r="P16" s="18"/>
      <c r="R16" s="471"/>
      <c r="S16" s="18"/>
      <c r="T16" s="695" t="s">
        <v>519</v>
      </c>
      <c r="U16" s="695"/>
      <c r="V16" s="18"/>
      <c r="W16" s="122"/>
      <c r="X16" s="18"/>
      <c r="Z16" s="18"/>
      <c r="AA16" s="122"/>
      <c r="AB16" s="695" t="s">
        <v>520</v>
      </c>
      <c r="AC16" s="695"/>
      <c r="AD16" s="471"/>
      <c r="AE16" s="18"/>
      <c r="AF16" s="18"/>
    </row>
    <row r="17" spans="1:32" ht="15" customHeight="1">
      <c r="A17" s="708"/>
      <c r="B17" s="708"/>
      <c r="C17" s="475"/>
      <c r="D17" s="90"/>
      <c r="E17" s="90"/>
      <c r="F17" s="124"/>
      <c r="G17" s="771"/>
      <c r="H17" s="738"/>
      <c r="I17" s="708"/>
      <c r="J17" s="789"/>
      <c r="K17" s="90"/>
      <c r="L17" s="90"/>
      <c r="M17" s="90"/>
      <c r="N17" s="90"/>
      <c r="O17" s="771"/>
      <c r="P17" s="738"/>
      <c r="Q17" s="708"/>
      <c r="R17" s="789"/>
      <c r="S17" s="90"/>
      <c r="T17" s="90"/>
      <c r="U17" s="90"/>
      <c r="V17" s="90"/>
      <c r="W17" s="771"/>
      <c r="X17" s="738"/>
      <c r="Y17" s="708"/>
      <c r="Z17" s="769"/>
      <c r="AA17" s="91"/>
      <c r="AB17" s="90"/>
      <c r="AC17" s="90"/>
      <c r="AD17" s="472"/>
      <c r="AE17" s="738"/>
      <c r="AF17" s="738"/>
    </row>
    <row r="18" spans="1:32" ht="25.5" customHeight="1">
      <c r="A18" s="673" t="str">
        <f>順位記入用!B31</f>
        <v>牧野</v>
      </c>
      <c r="B18" s="674"/>
      <c r="C18" s="674"/>
      <c r="D18" s="677"/>
      <c r="E18" s="673" t="str">
        <f>順位記入用!G34</f>
        <v>枚方</v>
      </c>
      <c r="F18" s="674"/>
      <c r="G18" s="674"/>
      <c r="H18" s="677"/>
      <c r="I18" s="673" t="str">
        <f>順位記入用!G32</f>
        <v>枚方津田</v>
      </c>
      <c r="J18" s="674"/>
      <c r="K18" s="674"/>
      <c r="L18" s="677"/>
      <c r="M18" s="673" t="str">
        <f>順位記入用!B34</f>
        <v>長尾</v>
      </c>
      <c r="N18" s="674"/>
      <c r="O18" s="674"/>
      <c r="P18" s="677"/>
      <c r="Q18" s="673" t="str">
        <f>順位記入用!B33</f>
        <v>香里丘</v>
      </c>
      <c r="R18" s="674"/>
      <c r="S18" s="674"/>
      <c r="T18" s="677"/>
      <c r="U18" s="673" t="str">
        <f>順位記入用!G31</f>
        <v>寝屋川</v>
      </c>
      <c r="V18" s="674"/>
      <c r="W18" s="674"/>
      <c r="X18" s="677"/>
      <c r="Y18" s="673" t="str">
        <f>順位記入用!G33</f>
        <v>芦間</v>
      </c>
      <c r="Z18" s="674"/>
      <c r="AA18" s="674"/>
      <c r="AB18" s="677"/>
      <c r="AC18" s="673" t="str">
        <f>順位記入用!B32</f>
        <v>市岡</v>
      </c>
      <c r="AD18" s="674"/>
      <c r="AE18" s="674"/>
      <c r="AF18" s="677"/>
    </row>
    <row r="19" spans="1:32" ht="25.5" customHeight="1">
      <c r="C19" s="673" t="s">
        <v>21</v>
      </c>
      <c r="D19" s="674"/>
      <c r="E19" s="723"/>
      <c r="F19" s="723"/>
      <c r="G19" s="776">
        <v>40</v>
      </c>
      <c r="H19" s="777"/>
      <c r="I19" s="774">
        <v>64</v>
      </c>
      <c r="J19" s="775"/>
      <c r="K19" s="723" t="s">
        <v>4</v>
      </c>
      <c r="L19" s="723"/>
      <c r="M19" s="723"/>
      <c r="N19" s="724"/>
      <c r="P19" s="673" t="s">
        <v>662</v>
      </c>
      <c r="Q19" s="677"/>
      <c r="R19" s="20"/>
      <c r="S19" s="673" t="s">
        <v>7</v>
      </c>
      <c r="T19" s="674"/>
      <c r="U19" s="674"/>
      <c r="V19" s="677"/>
      <c r="W19" s="770">
        <v>57</v>
      </c>
      <c r="X19" s="770"/>
      <c r="Y19" s="774">
        <v>61</v>
      </c>
      <c r="Z19" s="775"/>
      <c r="AA19" s="673" t="s">
        <v>181</v>
      </c>
      <c r="AB19" s="674"/>
      <c r="AC19" s="674"/>
      <c r="AD19" s="677"/>
      <c r="AE19" s="20"/>
    </row>
    <row r="20" spans="1:32" ht="15" customHeight="1" thickBot="1">
      <c r="E20" s="121"/>
      <c r="F20" s="20"/>
      <c r="G20" s="18"/>
      <c r="H20" s="695" t="s">
        <v>522</v>
      </c>
      <c r="I20" s="695"/>
      <c r="J20" s="18"/>
      <c r="K20" s="20"/>
      <c r="L20" s="470"/>
      <c r="M20" s="20"/>
      <c r="N20" s="20" t="s">
        <v>46</v>
      </c>
      <c r="O20" s="90"/>
      <c r="P20" s="512">
        <v>42</v>
      </c>
      <c r="Q20" s="513">
        <v>63</v>
      </c>
      <c r="R20" s="476"/>
      <c r="S20" s="18"/>
      <c r="T20" s="18"/>
      <c r="U20" s="122"/>
      <c r="V20" s="18"/>
      <c r="W20" s="18"/>
      <c r="X20" s="695" t="s">
        <v>524</v>
      </c>
      <c r="Y20" s="695"/>
      <c r="Z20" s="18"/>
      <c r="AA20" s="20"/>
      <c r="AB20" s="470"/>
      <c r="AC20" s="20"/>
      <c r="AD20" s="18"/>
    </row>
    <row r="21" spans="1:32" ht="15" customHeight="1" thickBot="1">
      <c r="E21" s="91"/>
      <c r="F21" s="90"/>
      <c r="G21" s="90"/>
      <c r="H21" s="90"/>
      <c r="I21" s="90"/>
      <c r="J21" s="90"/>
      <c r="K21" s="476"/>
      <c r="L21" s="478"/>
      <c r="M21" s="90"/>
      <c r="N21" s="18"/>
      <c r="O21" s="830"/>
      <c r="P21" s="704"/>
      <c r="Q21" s="695"/>
      <c r="R21" s="695"/>
      <c r="S21" s="475"/>
      <c r="T21" s="90"/>
      <c r="U21" s="91"/>
      <c r="V21" s="90"/>
      <c r="W21" s="90"/>
      <c r="X21" s="90"/>
      <c r="Y21" s="90"/>
      <c r="Z21" s="90"/>
      <c r="AA21" s="476"/>
      <c r="AB21" s="478"/>
      <c r="AC21" s="18"/>
      <c r="AD21" s="18"/>
    </row>
    <row r="22" spans="1:32" ht="25.5" customHeight="1" thickBot="1">
      <c r="G22" s="673" t="s">
        <v>4</v>
      </c>
      <c r="H22" s="674"/>
      <c r="I22" s="723"/>
      <c r="J22" s="727"/>
      <c r="K22" s="123"/>
      <c r="L22" s="810" t="s">
        <v>21</v>
      </c>
      <c r="M22" s="674"/>
      <c r="N22" s="674"/>
      <c r="O22" s="677"/>
      <c r="P22" s="24"/>
      <c r="Q22" s="92"/>
      <c r="R22" s="673" t="s">
        <v>7</v>
      </c>
      <c r="S22" s="674"/>
      <c r="T22" s="674"/>
      <c r="U22" s="715"/>
      <c r="W22" s="673" t="s">
        <v>181</v>
      </c>
      <c r="X22" s="674"/>
      <c r="Y22" s="723"/>
      <c r="Z22" s="727"/>
      <c r="AA22" s="18"/>
    </row>
    <row r="23" spans="1:32" ht="15" customHeight="1">
      <c r="G23" s="695"/>
      <c r="H23" s="721"/>
      <c r="I23" s="722"/>
      <c r="J23" s="722"/>
      <c r="K23" s="18"/>
      <c r="L23" s="18"/>
      <c r="M23" s="18"/>
      <c r="N23" s="18"/>
      <c r="O23" s="195"/>
      <c r="P23" s="195"/>
      <c r="Q23" s="195"/>
      <c r="R23" s="195"/>
      <c r="S23" s="18"/>
      <c r="T23" s="18"/>
      <c r="U23" s="18"/>
      <c r="V23" s="18"/>
      <c r="W23" s="18"/>
      <c r="X23" s="471"/>
      <c r="Y23" s="722"/>
      <c r="Z23" s="722"/>
    </row>
    <row r="24" spans="1:32" ht="15" customHeight="1" thickBot="1">
      <c r="H24" s="471"/>
      <c r="I24" s="822">
        <v>61</v>
      </c>
      <c r="J24" s="823"/>
      <c r="K24" s="18"/>
      <c r="L24" s="18"/>
      <c r="M24" s="18"/>
      <c r="N24" s="18"/>
      <c r="O24" s="195"/>
      <c r="P24" s="195"/>
      <c r="Q24" s="194"/>
      <c r="R24" s="194"/>
      <c r="S24" s="90"/>
      <c r="T24" s="90"/>
      <c r="U24" s="90"/>
      <c r="V24" s="90"/>
      <c r="W24" s="708">
        <v>59</v>
      </c>
      <c r="X24" s="789"/>
      <c r="Y24" s="18"/>
      <c r="Z24" s="18"/>
    </row>
    <row r="25" spans="1:32" ht="15" customHeight="1">
      <c r="I25" s="505"/>
      <c r="J25" s="505"/>
      <c r="K25" s="505"/>
      <c r="L25" s="505"/>
      <c r="M25" s="505"/>
      <c r="N25" s="505"/>
      <c r="O25" s="505"/>
      <c r="P25" s="506"/>
      <c r="Q25" s="20"/>
      <c r="R25" s="20"/>
      <c r="S25" s="18"/>
      <c r="T25" s="18"/>
      <c r="U25" s="18"/>
      <c r="V25" s="18"/>
      <c r="W25" s="18"/>
      <c r="X25" s="18"/>
    </row>
    <row r="26" spans="1:32" ht="15" customHeight="1">
      <c r="P26" s="472"/>
      <c r="Q26" s="90"/>
      <c r="R26" s="90"/>
      <c r="S26" s="18"/>
      <c r="T26" s="18"/>
      <c r="U26" s="18"/>
      <c r="V26" s="18"/>
      <c r="W26" s="18"/>
      <c r="X26" s="18"/>
    </row>
    <row r="27" spans="1:32" ht="25.5" customHeight="1">
      <c r="K27" s="11" t="s">
        <v>47</v>
      </c>
      <c r="O27" s="673" t="s">
        <v>4</v>
      </c>
      <c r="P27" s="674"/>
      <c r="Q27" s="674"/>
      <c r="R27" s="677"/>
    </row>
    <row r="28" spans="1:32" ht="5.25" customHeight="1"/>
    <row r="29" spans="1:32" ht="29.25" customHeight="1">
      <c r="B29" s="1" t="s">
        <v>265</v>
      </c>
    </row>
    <row r="30" spans="1:32" ht="22.5" customHeight="1">
      <c r="B30" s="670" t="s">
        <v>487</v>
      </c>
      <c r="C30" s="671"/>
      <c r="D30" s="671"/>
      <c r="E30" s="671"/>
      <c r="F30" s="672"/>
      <c r="H30" s="824" t="s">
        <v>491</v>
      </c>
      <c r="I30" s="825"/>
      <c r="J30" s="825"/>
      <c r="K30" s="825"/>
      <c r="L30" s="826"/>
      <c r="T30" s="9" t="s">
        <v>23</v>
      </c>
      <c r="U30" s="22"/>
      <c r="V30" s="22"/>
      <c r="W30" s="737" t="s">
        <v>198</v>
      </c>
      <c r="X30" s="737"/>
      <c r="Y30" s="737"/>
      <c r="Z30" s="737"/>
      <c r="AA30" s="737"/>
      <c r="AB30" s="737"/>
      <c r="AC30" s="737"/>
      <c r="AD30" s="9" t="s">
        <v>24</v>
      </c>
    </row>
    <row r="31" spans="1:32" ht="9" customHeight="1" thickBot="1"/>
    <row r="32" spans="1:32" ht="22.5" customHeight="1">
      <c r="B32" s="696"/>
      <c r="C32" s="663"/>
      <c r="D32" s="663"/>
      <c r="E32" s="663"/>
      <c r="F32" s="696" t="s">
        <v>25</v>
      </c>
      <c r="G32" s="663"/>
      <c r="H32" s="663"/>
      <c r="I32" s="663"/>
      <c r="J32" s="663"/>
      <c r="K32" s="663"/>
      <c r="L32" s="663"/>
      <c r="M32" s="663"/>
      <c r="N32" s="663"/>
      <c r="O32" s="664"/>
      <c r="P32" s="696" t="s">
        <v>26</v>
      </c>
      <c r="Q32" s="663"/>
      <c r="R32" s="664"/>
      <c r="S32" s="696" t="s">
        <v>27</v>
      </c>
      <c r="T32" s="663"/>
      <c r="U32" s="663"/>
      <c r="V32" s="663"/>
      <c r="W32" s="663"/>
      <c r="X32" s="663"/>
      <c r="Y32" s="663"/>
      <c r="Z32" s="663"/>
      <c r="AA32" s="663"/>
      <c r="AB32" s="664"/>
      <c r="AC32" s="663" t="s">
        <v>26</v>
      </c>
      <c r="AD32" s="663"/>
      <c r="AE32" s="664"/>
    </row>
    <row r="33" spans="1:31" ht="21.75" customHeight="1">
      <c r="A33" s="721" t="s">
        <v>480</v>
      </c>
      <c r="B33" s="779">
        <v>0.375</v>
      </c>
      <c r="C33" s="700"/>
      <c r="D33" s="700"/>
      <c r="E33" s="701"/>
      <c r="F33" s="751" t="str">
        <f>A18</f>
        <v>牧野</v>
      </c>
      <c r="G33" s="746"/>
      <c r="H33" s="746"/>
      <c r="I33" s="746"/>
      <c r="J33" s="746" t="s">
        <v>578</v>
      </c>
      <c r="K33" s="746"/>
      <c r="L33" s="746" t="str">
        <f>E18</f>
        <v>枚方</v>
      </c>
      <c r="M33" s="746"/>
      <c r="N33" s="746"/>
      <c r="O33" s="757"/>
      <c r="P33" s="687" t="str">
        <f>F37</f>
        <v>香里丘</v>
      </c>
      <c r="Q33" s="688"/>
      <c r="R33" s="689"/>
      <c r="S33" s="751" t="str">
        <f>I18</f>
        <v>枚方津田</v>
      </c>
      <c r="T33" s="746"/>
      <c r="U33" s="746"/>
      <c r="V33" s="746"/>
      <c r="W33" s="746" t="s">
        <v>579</v>
      </c>
      <c r="X33" s="746"/>
      <c r="Y33" s="746" t="str">
        <f>M18</f>
        <v>長尾</v>
      </c>
      <c r="Z33" s="746"/>
      <c r="AA33" s="746"/>
      <c r="AB33" s="757"/>
      <c r="AC33" s="687" t="str">
        <f>S37</f>
        <v>芦間</v>
      </c>
      <c r="AD33" s="688"/>
      <c r="AE33" s="689"/>
    </row>
    <row r="34" spans="1:31" ht="21.75" customHeight="1">
      <c r="A34" s="721"/>
      <c r="B34" s="794" t="s">
        <v>165</v>
      </c>
      <c r="C34" s="795"/>
      <c r="D34" s="795"/>
      <c r="E34" s="796"/>
      <c r="F34" s="699" t="s">
        <v>549</v>
      </c>
      <c r="G34" s="697"/>
      <c r="H34" s="697"/>
      <c r="I34" s="697"/>
      <c r="J34" s="411"/>
      <c r="K34" s="411"/>
      <c r="L34" s="697" t="s">
        <v>548</v>
      </c>
      <c r="M34" s="697"/>
      <c r="N34" s="697"/>
      <c r="O34" s="698"/>
      <c r="P34" s="690" t="str">
        <f>L37</f>
        <v>寝屋川</v>
      </c>
      <c r="Q34" s="691"/>
      <c r="R34" s="692"/>
      <c r="S34" s="699" t="s">
        <v>546</v>
      </c>
      <c r="T34" s="697"/>
      <c r="U34" s="697"/>
      <c r="V34" s="697"/>
      <c r="W34" s="411"/>
      <c r="X34" s="411"/>
      <c r="Y34" s="697" t="s">
        <v>542</v>
      </c>
      <c r="Z34" s="697"/>
      <c r="AA34" s="697"/>
      <c r="AB34" s="698"/>
      <c r="AC34" s="690" t="str">
        <f>Y37</f>
        <v>市岡</v>
      </c>
      <c r="AD34" s="691"/>
      <c r="AE34" s="692"/>
    </row>
    <row r="35" spans="1:31" ht="21.75" customHeight="1">
      <c r="A35" s="721" t="s">
        <v>481</v>
      </c>
      <c r="B35" s="779">
        <v>0.4375</v>
      </c>
      <c r="C35" s="700"/>
      <c r="D35" s="700"/>
      <c r="E35" s="701"/>
      <c r="F35" s="741" t="str">
        <f>予選記入用!C43</f>
        <v>皐が丘</v>
      </c>
      <c r="G35" s="700"/>
      <c r="H35" s="700"/>
      <c r="I35" s="700"/>
      <c r="J35" s="742" t="s">
        <v>584</v>
      </c>
      <c r="K35" s="700"/>
      <c r="L35" s="700" t="str">
        <f>予選記入用!R44</f>
        <v>茨田</v>
      </c>
      <c r="M35" s="700"/>
      <c r="N35" s="700"/>
      <c r="O35" s="701"/>
      <c r="P35" s="687" t="str">
        <f>F33</f>
        <v>牧野</v>
      </c>
      <c r="Q35" s="688"/>
      <c r="R35" s="689"/>
      <c r="S35" s="741" t="str">
        <f>予選記入用!H43</f>
        <v>守口東</v>
      </c>
      <c r="T35" s="700"/>
      <c r="U35" s="700"/>
      <c r="V35" s="700"/>
      <c r="W35" s="700" t="s">
        <v>580</v>
      </c>
      <c r="X35" s="700"/>
      <c r="Y35" s="700" t="str">
        <f>予選記入用!M43</f>
        <v>門真なみはや</v>
      </c>
      <c r="Z35" s="700"/>
      <c r="AA35" s="700"/>
      <c r="AB35" s="701"/>
      <c r="AC35" s="687" t="str">
        <f>S33</f>
        <v>枚方津田</v>
      </c>
      <c r="AD35" s="688"/>
      <c r="AE35" s="689"/>
    </row>
    <row r="36" spans="1:31" ht="21.75" customHeight="1">
      <c r="A36" s="721"/>
      <c r="B36" s="794" t="s">
        <v>165</v>
      </c>
      <c r="C36" s="795"/>
      <c r="D36" s="795"/>
      <c r="E36" s="796"/>
      <c r="F36" s="750" t="s">
        <v>541</v>
      </c>
      <c r="G36" s="702"/>
      <c r="H36" s="702"/>
      <c r="I36" s="702"/>
      <c r="J36" s="85"/>
      <c r="K36" s="85"/>
      <c r="L36" s="702" t="s">
        <v>565</v>
      </c>
      <c r="M36" s="702"/>
      <c r="N36" s="702"/>
      <c r="O36" s="703"/>
      <c r="P36" s="690" t="str">
        <f>L33</f>
        <v>枚方</v>
      </c>
      <c r="Q36" s="691"/>
      <c r="R36" s="692"/>
      <c r="S36" s="750" t="s">
        <v>566</v>
      </c>
      <c r="T36" s="702"/>
      <c r="U36" s="702"/>
      <c r="V36" s="702"/>
      <c r="W36" s="85"/>
      <c r="X36" s="85"/>
      <c r="Y36" s="702" t="s">
        <v>567</v>
      </c>
      <c r="Z36" s="702"/>
      <c r="AA36" s="702"/>
      <c r="AB36" s="703"/>
      <c r="AC36" s="690" t="str">
        <f>Y33</f>
        <v>長尾</v>
      </c>
      <c r="AD36" s="691"/>
      <c r="AE36" s="692"/>
    </row>
    <row r="37" spans="1:31" ht="21.75" customHeight="1">
      <c r="A37" s="721" t="s">
        <v>482</v>
      </c>
      <c r="B37" s="779">
        <v>0.47222222222222227</v>
      </c>
      <c r="C37" s="700"/>
      <c r="D37" s="700"/>
      <c r="E37" s="701"/>
      <c r="F37" s="751" t="str">
        <f>Q18</f>
        <v>香里丘</v>
      </c>
      <c r="G37" s="746"/>
      <c r="H37" s="746"/>
      <c r="I37" s="746"/>
      <c r="J37" s="746" t="s">
        <v>585</v>
      </c>
      <c r="K37" s="746"/>
      <c r="L37" s="746" t="str">
        <f>U18</f>
        <v>寝屋川</v>
      </c>
      <c r="M37" s="746"/>
      <c r="N37" s="746"/>
      <c r="O37" s="757"/>
      <c r="P37" s="684" t="str">
        <f>F35</f>
        <v>皐が丘</v>
      </c>
      <c r="Q37" s="685"/>
      <c r="R37" s="686"/>
      <c r="S37" s="751" t="str">
        <f>Y18</f>
        <v>芦間</v>
      </c>
      <c r="T37" s="746"/>
      <c r="U37" s="746"/>
      <c r="V37" s="746"/>
      <c r="W37" s="746" t="s">
        <v>581</v>
      </c>
      <c r="X37" s="746"/>
      <c r="Y37" s="746" t="str">
        <f>AC18</f>
        <v>市岡</v>
      </c>
      <c r="Z37" s="746"/>
      <c r="AA37" s="746"/>
      <c r="AB37" s="757"/>
      <c r="AC37" s="684" t="str">
        <f>S35</f>
        <v>守口東</v>
      </c>
      <c r="AD37" s="685"/>
      <c r="AE37" s="686"/>
    </row>
    <row r="38" spans="1:31" ht="21.75" customHeight="1">
      <c r="A38" s="721"/>
      <c r="B38" s="794" t="s">
        <v>165</v>
      </c>
      <c r="C38" s="795"/>
      <c r="D38" s="795"/>
      <c r="E38" s="796"/>
      <c r="F38" s="699" t="s">
        <v>568</v>
      </c>
      <c r="G38" s="697"/>
      <c r="H38" s="697"/>
      <c r="I38" s="697"/>
      <c r="J38" s="411"/>
      <c r="K38" s="411"/>
      <c r="L38" s="697" t="s">
        <v>543</v>
      </c>
      <c r="M38" s="697"/>
      <c r="N38" s="697"/>
      <c r="O38" s="698"/>
      <c r="P38" s="743" t="str">
        <f>L35</f>
        <v>茨田</v>
      </c>
      <c r="Q38" s="744"/>
      <c r="R38" s="745"/>
      <c r="S38" s="699" t="s">
        <v>544</v>
      </c>
      <c r="T38" s="697"/>
      <c r="U38" s="697"/>
      <c r="V38" s="697"/>
      <c r="W38" s="411"/>
      <c r="X38" s="411"/>
      <c r="Y38" s="697" t="s">
        <v>561</v>
      </c>
      <c r="Z38" s="697"/>
      <c r="AA38" s="697"/>
      <c r="AB38" s="698"/>
      <c r="AC38" s="832" t="str">
        <f>F41</f>
        <v>枚方なぎさ</v>
      </c>
      <c r="AD38" s="833"/>
      <c r="AE38" s="834"/>
    </row>
    <row r="39" spans="1:31" ht="21.75" customHeight="1">
      <c r="A39" s="721" t="s">
        <v>483</v>
      </c>
      <c r="B39" s="779">
        <v>0.53472222222222221</v>
      </c>
      <c r="C39" s="700"/>
      <c r="D39" s="700"/>
      <c r="E39" s="701"/>
      <c r="F39" s="751" t="str">
        <f>C14</f>
        <v>牧野</v>
      </c>
      <c r="G39" s="746"/>
      <c r="H39" s="746"/>
      <c r="I39" s="746"/>
      <c r="J39" s="746" t="s">
        <v>586</v>
      </c>
      <c r="K39" s="746"/>
      <c r="L39" s="746" t="str">
        <f>K14</f>
        <v>枚方津田</v>
      </c>
      <c r="M39" s="746"/>
      <c r="N39" s="746"/>
      <c r="O39" s="757"/>
      <c r="P39" s="678" t="str">
        <f>Y35</f>
        <v>門真なみはや</v>
      </c>
      <c r="Q39" s="679"/>
      <c r="R39" s="680"/>
      <c r="S39" s="751" t="str">
        <f>C19</f>
        <v>枚方</v>
      </c>
      <c r="T39" s="746"/>
      <c r="U39" s="746"/>
      <c r="V39" s="746"/>
      <c r="W39" s="746" t="s">
        <v>582</v>
      </c>
      <c r="X39" s="746"/>
      <c r="Y39" s="746" t="str">
        <f>K19</f>
        <v>長尾</v>
      </c>
      <c r="Z39" s="746"/>
      <c r="AA39" s="746"/>
      <c r="AB39" s="757"/>
      <c r="AC39" s="687" t="str">
        <f>S43</f>
        <v>寝屋川</v>
      </c>
      <c r="AD39" s="688"/>
      <c r="AE39" s="689"/>
    </row>
    <row r="40" spans="1:31" ht="21.75" customHeight="1">
      <c r="A40" s="721"/>
      <c r="B40" s="794" t="s">
        <v>165</v>
      </c>
      <c r="C40" s="795"/>
      <c r="D40" s="795"/>
      <c r="E40" s="796"/>
      <c r="F40" s="699" t="s">
        <v>546</v>
      </c>
      <c r="G40" s="697"/>
      <c r="H40" s="697"/>
      <c r="I40" s="697"/>
      <c r="J40" s="411"/>
      <c r="K40" s="411"/>
      <c r="L40" s="697" t="s">
        <v>548</v>
      </c>
      <c r="M40" s="697"/>
      <c r="N40" s="697"/>
      <c r="O40" s="698"/>
      <c r="P40" s="681"/>
      <c r="Q40" s="682"/>
      <c r="R40" s="683"/>
      <c r="S40" s="699" t="s">
        <v>549</v>
      </c>
      <c r="T40" s="697"/>
      <c r="U40" s="697"/>
      <c r="V40" s="697"/>
      <c r="W40" s="411"/>
      <c r="X40" s="411"/>
      <c r="Y40" s="697" t="s">
        <v>542</v>
      </c>
      <c r="Z40" s="697"/>
      <c r="AA40" s="697"/>
      <c r="AB40" s="698"/>
      <c r="AC40" s="690" t="str">
        <f>Y43</f>
        <v>芦間</v>
      </c>
      <c r="AD40" s="691"/>
      <c r="AE40" s="692"/>
    </row>
    <row r="41" spans="1:31" ht="21.75" customHeight="1">
      <c r="A41" s="721" t="s">
        <v>484</v>
      </c>
      <c r="B41" s="779">
        <v>0.59722222222222221</v>
      </c>
      <c r="C41" s="700"/>
      <c r="D41" s="700"/>
      <c r="E41" s="701"/>
      <c r="F41" s="741" t="str">
        <f>予選記入用!R43</f>
        <v>枚方なぎさ</v>
      </c>
      <c r="G41" s="700"/>
      <c r="H41" s="700"/>
      <c r="I41" s="700"/>
      <c r="J41" s="700" t="s">
        <v>587</v>
      </c>
      <c r="K41" s="700"/>
      <c r="L41" s="700" t="str">
        <f>予選記入用!C43</f>
        <v>皐が丘</v>
      </c>
      <c r="M41" s="700"/>
      <c r="N41" s="700"/>
      <c r="O41" s="701"/>
      <c r="P41" s="687" t="str">
        <f>F39</f>
        <v>牧野</v>
      </c>
      <c r="Q41" s="688"/>
      <c r="R41" s="689"/>
      <c r="S41" s="741" t="str">
        <f>予選記入用!R44</f>
        <v>茨田</v>
      </c>
      <c r="T41" s="700"/>
      <c r="U41" s="700"/>
      <c r="V41" s="700"/>
      <c r="W41" s="700" t="s">
        <v>583</v>
      </c>
      <c r="X41" s="700"/>
      <c r="Y41" s="700" t="str">
        <f>予選記入用!H43</f>
        <v>守口東</v>
      </c>
      <c r="Z41" s="700"/>
      <c r="AA41" s="700"/>
      <c r="AB41" s="701"/>
      <c r="AC41" s="687" t="str">
        <f>S39</f>
        <v>枚方</v>
      </c>
      <c r="AD41" s="688"/>
      <c r="AE41" s="689"/>
    </row>
    <row r="42" spans="1:31" ht="21.75" customHeight="1">
      <c r="A42" s="721"/>
      <c r="B42" s="794" t="s">
        <v>165</v>
      </c>
      <c r="C42" s="795"/>
      <c r="D42" s="795"/>
      <c r="E42" s="796"/>
      <c r="F42" s="750" t="s">
        <v>547</v>
      </c>
      <c r="G42" s="702"/>
      <c r="H42" s="702"/>
      <c r="I42" s="702"/>
      <c r="J42" s="19"/>
      <c r="K42" s="19"/>
      <c r="L42" s="702" t="s">
        <v>567</v>
      </c>
      <c r="M42" s="702"/>
      <c r="N42" s="702"/>
      <c r="O42" s="703"/>
      <c r="P42" s="690" t="str">
        <f>L39</f>
        <v>枚方津田</v>
      </c>
      <c r="Q42" s="691"/>
      <c r="R42" s="692"/>
      <c r="S42" s="750" t="s">
        <v>541</v>
      </c>
      <c r="T42" s="702"/>
      <c r="U42" s="702"/>
      <c r="V42" s="702"/>
      <c r="W42" s="19"/>
      <c r="X42" s="19"/>
      <c r="Y42" s="702" t="s">
        <v>565</v>
      </c>
      <c r="Z42" s="702"/>
      <c r="AA42" s="702"/>
      <c r="AB42" s="703"/>
      <c r="AC42" s="690" t="str">
        <f>Y39</f>
        <v>長尾</v>
      </c>
      <c r="AD42" s="691"/>
      <c r="AE42" s="692"/>
    </row>
    <row r="43" spans="1:31" ht="21.75" customHeight="1">
      <c r="A43" s="721" t="s">
        <v>485</v>
      </c>
      <c r="B43" s="779">
        <v>0.63194444444444442</v>
      </c>
      <c r="C43" s="700"/>
      <c r="D43" s="700"/>
      <c r="E43" s="701"/>
      <c r="F43" s="751" t="str">
        <f>S14</f>
        <v>香里丘</v>
      </c>
      <c r="G43" s="746"/>
      <c r="H43" s="746"/>
      <c r="I43" s="746"/>
      <c r="J43" s="746" t="s">
        <v>588</v>
      </c>
      <c r="K43" s="746"/>
      <c r="L43" s="746" t="str">
        <f>AA14</f>
        <v>市岡</v>
      </c>
      <c r="M43" s="746"/>
      <c r="N43" s="746"/>
      <c r="O43" s="757"/>
      <c r="P43" s="747" t="str">
        <f>F41</f>
        <v>枚方なぎさ</v>
      </c>
      <c r="Q43" s="748"/>
      <c r="R43" s="749"/>
      <c r="S43" s="751" t="str">
        <f>S19</f>
        <v>寝屋川</v>
      </c>
      <c r="T43" s="746"/>
      <c r="U43" s="746"/>
      <c r="V43" s="746"/>
      <c r="W43" s="746" t="s">
        <v>589</v>
      </c>
      <c r="X43" s="746"/>
      <c r="Y43" s="746" t="str">
        <f>AA19</f>
        <v>芦間</v>
      </c>
      <c r="Z43" s="746"/>
      <c r="AA43" s="746"/>
      <c r="AB43" s="757"/>
      <c r="AC43" s="684" t="str">
        <f>S41</f>
        <v>茨田</v>
      </c>
      <c r="AD43" s="685"/>
      <c r="AE43" s="686"/>
    </row>
    <row r="44" spans="1:31" ht="21.75" customHeight="1">
      <c r="A44" s="721"/>
      <c r="B44" s="794" t="s">
        <v>165</v>
      </c>
      <c r="C44" s="795"/>
      <c r="D44" s="795"/>
      <c r="E44" s="796"/>
      <c r="F44" s="699" t="s">
        <v>544</v>
      </c>
      <c r="G44" s="697"/>
      <c r="H44" s="697"/>
      <c r="I44" s="697"/>
      <c r="J44" s="402"/>
      <c r="K44" s="402"/>
      <c r="L44" s="697" t="s">
        <v>543</v>
      </c>
      <c r="M44" s="697"/>
      <c r="N44" s="697"/>
      <c r="O44" s="698"/>
      <c r="P44" s="743" t="str">
        <f>L41</f>
        <v>皐が丘</v>
      </c>
      <c r="Q44" s="744"/>
      <c r="R44" s="745"/>
      <c r="S44" s="699" t="s">
        <v>568</v>
      </c>
      <c r="T44" s="697"/>
      <c r="U44" s="697"/>
      <c r="V44" s="697"/>
      <c r="W44" s="402"/>
      <c r="X44" s="402"/>
      <c r="Y44" s="697" t="s">
        <v>563</v>
      </c>
      <c r="Z44" s="697"/>
      <c r="AA44" s="697"/>
      <c r="AB44" s="698"/>
      <c r="AC44" s="743" t="str">
        <f>Y41</f>
        <v>守口東</v>
      </c>
      <c r="AD44" s="744"/>
      <c r="AE44" s="745"/>
    </row>
    <row r="45" spans="1:31" ht="21.75" customHeight="1">
      <c r="A45" s="721" t="s">
        <v>486</v>
      </c>
      <c r="B45" s="779">
        <v>0.69444444444444453</v>
      </c>
      <c r="C45" s="700"/>
      <c r="D45" s="700"/>
      <c r="E45" s="701"/>
      <c r="F45" s="741" t="str">
        <f>予選記入用!M43</f>
        <v>門真なみはや</v>
      </c>
      <c r="G45" s="700"/>
      <c r="H45" s="700"/>
      <c r="I45" s="700"/>
      <c r="J45" s="742" t="s">
        <v>590</v>
      </c>
      <c r="K45" s="700"/>
      <c r="L45" s="700" t="str">
        <f>予選記入用!R43</f>
        <v>枚方なぎさ</v>
      </c>
      <c r="M45" s="700"/>
      <c r="N45" s="700"/>
      <c r="O45" s="701"/>
      <c r="P45" s="687" t="str">
        <f>F43</f>
        <v>香里丘</v>
      </c>
      <c r="Q45" s="688"/>
      <c r="R45" s="689"/>
      <c r="S45" s="760"/>
      <c r="T45" s="761"/>
      <c r="U45" s="761"/>
      <c r="V45" s="761"/>
      <c r="W45" s="761"/>
      <c r="X45" s="761"/>
      <c r="Y45" s="761"/>
      <c r="Z45" s="761"/>
      <c r="AA45" s="761"/>
      <c r="AB45" s="762"/>
      <c r="AC45" s="760"/>
      <c r="AD45" s="761"/>
      <c r="AE45" s="762"/>
    </row>
    <row r="46" spans="1:31" ht="21.75" customHeight="1" thickBot="1">
      <c r="A46" s="721"/>
      <c r="B46" s="838" t="s">
        <v>165</v>
      </c>
      <c r="C46" s="839"/>
      <c r="D46" s="839"/>
      <c r="E46" s="840"/>
      <c r="F46" s="797" t="s">
        <v>545</v>
      </c>
      <c r="G46" s="798"/>
      <c r="H46" s="798"/>
      <c r="I46" s="798"/>
      <c r="J46" s="86"/>
      <c r="K46" s="86"/>
      <c r="L46" s="798" t="s">
        <v>566</v>
      </c>
      <c r="M46" s="798"/>
      <c r="N46" s="798"/>
      <c r="O46" s="799"/>
      <c r="P46" s="754" t="str">
        <f>L43</f>
        <v>市岡</v>
      </c>
      <c r="Q46" s="755"/>
      <c r="R46" s="756"/>
      <c r="S46" s="763"/>
      <c r="T46" s="764"/>
      <c r="U46" s="764"/>
      <c r="V46" s="764"/>
      <c r="W46" s="764"/>
      <c r="X46" s="764"/>
      <c r="Y46" s="764"/>
      <c r="Z46" s="764"/>
      <c r="AA46" s="764"/>
      <c r="AB46" s="765"/>
      <c r="AC46" s="763"/>
      <c r="AD46" s="764"/>
      <c r="AE46" s="765"/>
    </row>
    <row r="47" spans="1:31" ht="12.75" customHeight="1">
      <c r="B47" s="81"/>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1" ht="22.5" customHeight="1" thickBot="1">
      <c r="B48" s="10"/>
      <c r="C48" s="12" t="s">
        <v>56</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2" ht="26.25" customHeight="1">
      <c r="B49" s="19"/>
      <c r="C49" s="793" t="s">
        <v>49</v>
      </c>
      <c r="D49" s="753"/>
      <c r="E49" s="753"/>
      <c r="F49" s="753" t="str">
        <f>G10</f>
        <v>牧野</v>
      </c>
      <c r="G49" s="753"/>
      <c r="H49" s="753"/>
      <c r="I49" s="753"/>
      <c r="J49" s="753" t="s">
        <v>50</v>
      </c>
      <c r="K49" s="753"/>
      <c r="L49" s="753" t="str">
        <f>W10</f>
        <v>市岡</v>
      </c>
      <c r="M49" s="753"/>
      <c r="N49" s="753"/>
      <c r="O49" s="753"/>
      <c r="P49" s="753" t="s">
        <v>57</v>
      </c>
      <c r="Q49" s="753"/>
      <c r="R49" s="753"/>
      <c r="S49" s="753" t="str">
        <f>L10</f>
        <v>枚方津田</v>
      </c>
      <c r="T49" s="753"/>
      <c r="U49" s="753"/>
      <c r="V49" s="753"/>
      <c r="W49" s="753" t="s">
        <v>50</v>
      </c>
      <c r="X49" s="753"/>
      <c r="Y49" s="753" t="str">
        <f>R10</f>
        <v>香里丘</v>
      </c>
      <c r="Z49" s="753"/>
      <c r="AA49" s="753"/>
      <c r="AB49" s="829"/>
      <c r="AC49" s="12"/>
      <c r="AD49" s="12"/>
      <c r="AE49" s="12"/>
    </row>
    <row r="50" spans="1:32" ht="26.25" customHeight="1" thickBot="1">
      <c r="B50" s="19"/>
      <c r="C50" s="754" t="s">
        <v>58</v>
      </c>
      <c r="D50" s="755"/>
      <c r="E50" s="755"/>
      <c r="F50" s="755" t="str">
        <f>G22</f>
        <v>長尾</v>
      </c>
      <c r="G50" s="755"/>
      <c r="H50" s="755"/>
      <c r="I50" s="755"/>
      <c r="J50" s="755" t="s">
        <v>50</v>
      </c>
      <c r="K50" s="755"/>
      <c r="L50" s="755" t="str">
        <f>W22</f>
        <v>芦間</v>
      </c>
      <c r="M50" s="755"/>
      <c r="N50" s="755"/>
      <c r="O50" s="755"/>
      <c r="P50" s="755" t="s">
        <v>59</v>
      </c>
      <c r="Q50" s="755"/>
      <c r="R50" s="755"/>
      <c r="S50" s="755" t="str">
        <f>L22</f>
        <v>枚方</v>
      </c>
      <c r="T50" s="755"/>
      <c r="U50" s="755"/>
      <c r="V50" s="755"/>
      <c r="W50" s="755" t="s">
        <v>50</v>
      </c>
      <c r="X50" s="755"/>
      <c r="Y50" s="755" t="str">
        <f>R22</f>
        <v>寝屋川</v>
      </c>
      <c r="Z50" s="755"/>
      <c r="AA50" s="755"/>
      <c r="AB50" s="756"/>
      <c r="AC50" s="12"/>
      <c r="AD50" s="12"/>
      <c r="AE50" s="12"/>
    </row>
    <row r="51" spans="1:32" ht="20.25" customHeight="1">
      <c r="A51" s="401"/>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3"/>
      <c r="AD51" s="13"/>
      <c r="AE51" s="13"/>
      <c r="AF51" s="401"/>
    </row>
    <row r="52" spans="1:32" ht="27.75" customHeight="1">
      <c r="B52" s="1" t="s">
        <v>264</v>
      </c>
    </row>
    <row r="53" spans="1:32" ht="27.75" customHeight="1">
      <c r="B53" s="9" t="s">
        <v>423</v>
      </c>
    </row>
    <row r="54" spans="1:32" ht="7.5" customHeight="1">
      <c r="B54" s="9"/>
    </row>
    <row r="55" spans="1:32" ht="25.5" customHeight="1">
      <c r="A55" s="19"/>
      <c r="B55" s="9"/>
      <c r="J55" s="11" t="s">
        <v>156</v>
      </c>
      <c r="N55" s="673" t="s">
        <v>226</v>
      </c>
      <c r="O55" s="674"/>
      <c r="P55" s="674"/>
      <c r="Q55" s="674"/>
      <c r="R55" s="674"/>
      <c r="S55" s="677"/>
      <c r="AF55" s="12"/>
    </row>
    <row r="56" spans="1:32" ht="15" customHeight="1">
      <c r="A56" s="19"/>
      <c r="P56" s="470"/>
      <c r="Q56" s="20"/>
      <c r="AF56" s="12"/>
    </row>
    <row r="57" spans="1:32" ht="15" customHeight="1" thickBot="1">
      <c r="P57" s="472"/>
      <c r="Q57" s="511"/>
      <c r="R57" s="476"/>
      <c r="S57" s="476"/>
      <c r="T57" s="476"/>
      <c r="U57" s="476"/>
      <c r="V57" s="476"/>
      <c r="W57" s="476"/>
      <c r="X57" s="476"/>
    </row>
    <row r="58" spans="1:32" ht="15" customHeight="1">
      <c r="G58" s="18"/>
      <c r="H58" s="471"/>
      <c r="I58" s="752">
        <v>42</v>
      </c>
      <c r="J58" s="752"/>
      <c r="K58" s="20"/>
      <c r="L58" s="20"/>
      <c r="M58" s="20"/>
      <c r="N58" s="20"/>
      <c r="O58" s="20"/>
      <c r="P58" s="20"/>
      <c r="Q58" s="18"/>
      <c r="R58" s="18"/>
      <c r="S58" s="18"/>
      <c r="T58" s="18"/>
      <c r="U58" s="18"/>
      <c r="V58" s="18"/>
      <c r="W58" s="827">
        <v>49</v>
      </c>
      <c r="X58" s="828"/>
      <c r="Y58" s="18"/>
      <c r="Z58" s="18"/>
    </row>
    <row r="59" spans="1:32" ht="15" customHeight="1">
      <c r="G59" s="18"/>
      <c r="H59" s="471"/>
      <c r="I59" s="18"/>
      <c r="J59" s="18"/>
      <c r="K59" s="18"/>
      <c r="L59" s="18"/>
      <c r="M59" s="18"/>
      <c r="N59" s="18"/>
      <c r="O59" s="18"/>
      <c r="P59" s="18"/>
      <c r="Q59" s="18"/>
      <c r="R59" s="18"/>
      <c r="S59" s="18"/>
      <c r="T59" s="18"/>
      <c r="U59" s="18"/>
      <c r="V59" s="18"/>
      <c r="W59" s="18"/>
      <c r="X59" s="471"/>
      <c r="Y59" s="18"/>
      <c r="Z59" s="18"/>
    </row>
    <row r="60" spans="1:32" ht="15" customHeight="1" thickBot="1">
      <c r="G60" s="729"/>
      <c r="H60" s="733"/>
      <c r="I60" s="694"/>
      <c r="J60" s="694"/>
      <c r="K60" s="18"/>
      <c r="L60" s="18"/>
      <c r="M60" s="18"/>
      <c r="N60" s="18"/>
      <c r="O60" s="18"/>
      <c r="P60" s="18"/>
      <c r="Q60" s="18"/>
      <c r="R60" s="18"/>
      <c r="S60" s="18"/>
      <c r="T60" s="18"/>
      <c r="U60" s="18"/>
      <c r="V60" s="18"/>
      <c r="W60" s="729"/>
      <c r="X60" s="733"/>
      <c r="Y60" s="694"/>
      <c r="Z60" s="694"/>
    </row>
    <row r="61" spans="1:32" ht="25.5" customHeight="1" thickBot="1">
      <c r="E61" s="90"/>
      <c r="F61" s="212"/>
      <c r="G61" s="673" t="s">
        <v>92</v>
      </c>
      <c r="H61" s="674"/>
      <c r="I61" s="675"/>
      <c r="J61" s="676"/>
      <c r="K61" s="88"/>
      <c r="L61" s="740" t="s">
        <v>201</v>
      </c>
      <c r="M61" s="674"/>
      <c r="N61" s="674"/>
      <c r="O61" s="677"/>
      <c r="R61" s="673" t="s">
        <v>16</v>
      </c>
      <c r="S61" s="674"/>
      <c r="T61" s="674"/>
      <c r="U61" s="724"/>
      <c r="V61" s="122"/>
      <c r="W61" s="673" t="s">
        <v>9</v>
      </c>
      <c r="X61" s="674"/>
      <c r="Y61" s="675"/>
      <c r="Z61" s="676"/>
      <c r="AA61" s="476"/>
      <c r="AB61" s="476"/>
    </row>
    <row r="62" spans="1:32" ht="15" customHeight="1" thickBot="1">
      <c r="D62" s="471"/>
      <c r="E62" s="82">
        <v>51</v>
      </c>
      <c r="F62" s="398"/>
      <c r="G62" s="20"/>
      <c r="H62" s="20"/>
      <c r="I62" s="20"/>
      <c r="J62" s="20"/>
      <c r="K62" s="802">
        <v>52</v>
      </c>
      <c r="L62" s="803"/>
      <c r="M62" s="20"/>
      <c r="N62" s="20"/>
      <c r="O62" s="800"/>
      <c r="P62" s="801"/>
      <c r="Q62" s="718"/>
      <c r="R62" s="719"/>
      <c r="S62" s="509"/>
      <c r="T62" s="470"/>
      <c r="U62" s="752">
        <v>52</v>
      </c>
      <c r="V62" s="752"/>
      <c r="W62" s="20"/>
      <c r="X62" s="20"/>
      <c r="Y62" s="20"/>
      <c r="Z62" s="20"/>
      <c r="AA62" s="820">
        <v>54</v>
      </c>
      <c r="AB62" s="821"/>
      <c r="AC62" s="18"/>
      <c r="AD62" s="18"/>
    </row>
    <row r="63" spans="1:32" ht="15" customHeight="1">
      <c r="D63" s="471"/>
      <c r="E63" s="18"/>
      <c r="F63" s="18"/>
      <c r="G63" s="18"/>
      <c r="H63" s="695" t="s">
        <v>519</v>
      </c>
      <c r="I63" s="695"/>
      <c r="J63" s="18"/>
      <c r="K63" s="18"/>
      <c r="L63" s="471"/>
      <c r="M63" s="18" t="s">
        <v>166</v>
      </c>
      <c r="N63" s="18"/>
      <c r="O63" s="87"/>
      <c r="P63" s="510">
        <v>49</v>
      </c>
      <c r="Q63" s="19">
        <v>56</v>
      </c>
      <c r="R63" s="19"/>
      <c r="S63" s="18"/>
      <c r="T63" s="471"/>
      <c r="U63" s="18"/>
      <c r="V63" s="18"/>
      <c r="W63" s="18"/>
      <c r="X63" s="695" t="s">
        <v>521</v>
      </c>
      <c r="Y63" s="695"/>
      <c r="Z63" s="18"/>
      <c r="AA63" s="18"/>
      <c r="AB63" s="471"/>
      <c r="AC63" s="18"/>
      <c r="AD63" s="18"/>
    </row>
    <row r="64" spans="1:32" ht="25.5" customHeight="1" thickBot="1">
      <c r="C64" s="729">
        <v>35</v>
      </c>
      <c r="D64" s="733"/>
      <c r="E64" s="693">
        <v>46</v>
      </c>
      <c r="F64" s="694"/>
      <c r="G64" s="18"/>
      <c r="H64" s="18"/>
      <c r="I64" s="18"/>
      <c r="J64" s="18"/>
      <c r="K64" s="694">
        <v>37</v>
      </c>
      <c r="L64" s="728"/>
      <c r="M64" s="729">
        <v>18</v>
      </c>
      <c r="N64" s="729"/>
      <c r="O64" s="19"/>
      <c r="P64" s="673" t="s">
        <v>16</v>
      </c>
      <c r="Q64" s="677"/>
      <c r="R64" s="19"/>
      <c r="S64" s="729">
        <v>44</v>
      </c>
      <c r="T64" s="733"/>
      <c r="U64" s="694">
        <v>57</v>
      </c>
      <c r="V64" s="694"/>
      <c r="W64" s="18"/>
      <c r="X64" s="18"/>
      <c r="Y64" s="18"/>
      <c r="Z64" s="18"/>
      <c r="AA64" s="695">
        <v>31</v>
      </c>
      <c r="AB64" s="721"/>
      <c r="AC64" s="694">
        <v>81</v>
      </c>
      <c r="AD64" s="694"/>
    </row>
    <row r="65" spans="1:32" ht="25.5" customHeight="1">
      <c r="B65" s="125"/>
      <c r="C65" s="673" t="s">
        <v>569</v>
      </c>
      <c r="D65" s="674"/>
      <c r="E65" s="675"/>
      <c r="F65" s="676"/>
      <c r="G65" s="88"/>
      <c r="J65" s="473"/>
      <c r="K65" s="675" t="s">
        <v>92</v>
      </c>
      <c r="L65" s="675"/>
      <c r="M65" s="675"/>
      <c r="N65" s="675"/>
      <c r="O65" s="211"/>
      <c r="P65" s="18"/>
      <c r="Q65" s="18"/>
      <c r="R65" s="18"/>
      <c r="S65" s="673" t="s">
        <v>16</v>
      </c>
      <c r="T65" s="674"/>
      <c r="U65" s="675"/>
      <c r="V65" s="676"/>
      <c r="AA65" s="673" t="s">
        <v>9</v>
      </c>
      <c r="AB65" s="674"/>
      <c r="AC65" s="675"/>
      <c r="AD65" s="675"/>
      <c r="AE65" s="474"/>
    </row>
    <row r="66" spans="1:32" ht="15" customHeight="1">
      <c r="B66" s="18"/>
      <c r="C66" s="121"/>
      <c r="D66" s="20"/>
      <c r="E66" s="20"/>
      <c r="F66" s="470"/>
      <c r="J66" s="471"/>
      <c r="K66" s="20"/>
      <c r="L66" s="20"/>
      <c r="M66" s="20"/>
      <c r="N66" s="20"/>
      <c r="O66" s="122"/>
      <c r="P66" s="18"/>
      <c r="Q66" s="18"/>
      <c r="R66" s="18"/>
      <c r="S66" s="121"/>
      <c r="T66" s="20"/>
      <c r="U66" s="20"/>
      <c r="V66" s="470"/>
      <c r="AA66" s="121"/>
      <c r="AB66" s="20"/>
      <c r="AC66" s="20"/>
      <c r="AD66" s="20"/>
      <c r="AE66" s="474"/>
    </row>
    <row r="67" spans="1:32" ht="15" customHeight="1">
      <c r="B67" s="18"/>
      <c r="C67" s="122"/>
      <c r="D67" s="695" t="s">
        <v>54</v>
      </c>
      <c r="E67" s="695"/>
      <c r="F67" s="471"/>
      <c r="J67" s="471"/>
      <c r="K67" s="18"/>
      <c r="L67" s="695" t="s">
        <v>55</v>
      </c>
      <c r="M67" s="695"/>
      <c r="N67" s="18"/>
      <c r="O67" s="122"/>
      <c r="P67" s="18"/>
      <c r="Q67" s="18"/>
      <c r="R67" s="18"/>
      <c r="S67" s="122"/>
      <c r="T67" s="695" t="s">
        <v>525</v>
      </c>
      <c r="U67" s="695"/>
      <c r="V67" s="471"/>
      <c r="AA67" s="122"/>
      <c r="AB67" s="695" t="s">
        <v>526</v>
      </c>
      <c r="AC67" s="695"/>
      <c r="AD67" s="471"/>
      <c r="AE67" s="18"/>
    </row>
    <row r="68" spans="1:32" ht="15" customHeight="1">
      <c r="B68" s="397"/>
      <c r="C68" s="122"/>
      <c r="D68" s="18"/>
      <c r="E68" s="90"/>
      <c r="F68" s="472"/>
      <c r="G68" s="738"/>
      <c r="H68" s="738"/>
      <c r="I68" s="708"/>
      <c r="J68" s="789"/>
      <c r="K68" s="90"/>
      <c r="L68" s="90"/>
      <c r="M68" s="90"/>
      <c r="N68" s="90"/>
      <c r="O68" s="771"/>
      <c r="P68" s="738"/>
      <c r="Q68" s="708"/>
      <c r="R68" s="708"/>
      <c r="S68" s="91"/>
      <c r="T68" s="90"/>
      <c r="U68" s="90"/>
      <c r="V68" s="472"/>
      <c r="W68" s="738"/>
      <c r="X68" s="738"/>
      <c r="Y68" s="708"/>
      <c r="Z68" s="769"/>
      <c r="AA68" s="91"/>
      <c r="AB68" s="90"/>
      <c r="AC68" s="18"/>
      <c r="AD68" s="472"/>
      <c r="AE68" s="82"/>
    </row>
    <row r="69" spans="1:32" s="12" customFormat="1" ht="25.5" customHeight="1">
      <c r="A69" s="673" t="str">
        <f>順位記入用!K31</f>
        <v>交野</v>
      </c>
      <c r="B69" s="674"/>
      <c r="C69" s="674"/>
      <c r="D69" s="677"/>
      <c r="E69" s="673" t="str">
        <f>順位記入用!Q34</f>
        <v>緑風冠</v>
      </c>
      <c r="F69" s="674"/>
      <c r="G69" s="674"/>
      <c r="H69" s="677"/>
      <c r="I69" s="673" t="str">
        <f>順位記入用!Q32</f>
        <v>西寝屋川</v>
      </c>
      <c r="J69" s="674"/>
      <c r="K69" s="674"/>
      <c r="L69" s="677"/>
      <c r="M69" s="673" t="str">
        <f>順位記入用!K34</f>
        <v>旭</v>
      </c>
      <c r="N69" s="674"/>
      <c r="O69" s="674"/>
      <c r="P69" s="677"/>
      <c r="Q69" s="673" t="str">
        <f>順位記入用!K33</f>
        <v>四條畷</v>
      </c>
      <c r="R69" s="674"/>
      <c r="S69" s="674"/>
      <c r="T69" s="677"/>
      <c r="U69" s="673" t="str">
        <f>順位記入用!Q31</f>
        <v>門真西</v>
      </c>
      <c r="V69" s="674"/>
      <c r="W69" s="674"/>
      <c r="X69" s="677"/>
      <c r="Y69" s="673" t="str">
        <f>順位記入用!Q33</f>
        <v>港</v>
      </c>
      <c r="Z69" s="674"/>
      <c r="AA69" s="674"/>
      <c r="AB69" s="677"/>
      <c r="AC69" s="673" t="str">
        <f>順位記入用!K32</f>
        <v>大手前</v>
      </c>
      <c r="AD69" s="674"/>
      <c r="AE69" s="674"/>
      <c r="AF69" s="677"/>
    </row>
    <row r="70" spans="1:32" s="12" customFormat="1" ht="25.5" customHeight="1">
      <c r="A70" s="11"/>
      <c r="B70" s="123"/>
      <c r="C70" s="673" t="s">
        <v>14</v>
      </c>
      <c r="D70" s="674"/>
      <c r="E70" s="674"/>
      <c r="F70" s="677"/>
      <c r="G70" s="777">
        <v>35</v>
      </c>
      <c r="H70" s="777"/>
      <c r="I70" s="774">
        <v>50</v>
      </c>
      <c r="J70" s="774"/>
      <c r="K70" s="740" t="s">
        <v>11</v>
      </c>
      <c r="L70" s="723"/>
      <c r="M70" s="674"/>
      <c r="N70" s="677"/>
      <c r="O70" s="11"/>
      <c r="P70" s="673" t="s">
        <v>14</v>
      </c>
      <c r="Q70" s="677"/>
      <c r="R70" s="11"/>
      <c r="S70" s="673" t="s">
        <v>5</v>
      </c>
      <c r="T70" s="674"/>
      <c r="U70" s="674"/>
      <c r="V70" s="677"/>
      <c r="W70" s="777">
        <v>29</v>
      </c>
      <c r="X70" s="777"/>
      <c r="Y70" s="774">
        <v>37</v>
      </c>
      <c r="Z70" s="775"/>
      <c r="AA70" s="673" t="s">
        <v>18</v>
      </c>
      <c r="AB70" s="674"/>
      <c r="AC70" s="675"/>
      <c r="AD70" s="715"/>
      <c r="AE70" s="11"/>
      <c r="AF70" s="18"/>
    </row>
    <row r="71" spans="1:32" ht="15" customHeight="1" thickBot="1">
      <c r="C71" s="18"/>
      <c r="D71" s="125"/>
      <c r="E71" s="122"/>
      <c r="F71" s="18"/>
      <c r="G71" s="18"/>
      <c r="H71" s="695" t="s">
        <v>520</v>
      </c>
      <c r="I71" s="695"/>
      <c r="J71" s="18"/>
      <c r="K71" s="20"/>
      <c r="L71" s="470"/>
      <c r="M71" s="20" t="s">
        <v>167</v>
      </c>
      <c r="N71" s="18"/>
      <c r="O71" s="476"/>
      <c r="P71" s="508">
        <v>52</v>
      </c>
      <c r="Q71" s="507">
        <v>46</v>
      </c>
      <c r="U71" s="121"/>
      <c r="V71" s="20"/>
      <c r="W71" s="18"/>
      <c r="X71" s="695" t="s">
        <v>522</v>
      </c>
      <c r="Y71" s="695"/>
      <c r="Z71" s="18"/>
      <c r="AA71" s="18"/>
      <c r="AB71" s="471"/>
      <c r="AF71" s="18"/>
    </row>
    <row r="72" spans="1:32" ht="15" customHeight="1" thickBot="1">
      <c r="A72" s="397"/>
      <c r="C72" s="18"/>
      <c r="D72" s="18"/>
      <c r="E72" s="399"/>
      <c r="F72" s="400"/>
      <c r="G72" s="90"/>
      <c r="H72" s="90"/>
      <c r="I72" s="90"/>
      <c r="J72" s="90"/>
      <c r="K72" s="716"/>
      <c r="L72" s="717"/>
      <c r="M72" s="90"/>
      <c r="N72" s="472"/>
      <c r="O72" s="730"/>
      <c r="P72" s="726"/>
      <c r="Q72" s="731"/>
      <c r="R72" s="732"/>
      <c r="S72" s="18"/>
      <c r="T72" s="18"/>
      <c r="U72" s="710"/>
      <c r="V72" s="711"/>
      <c r="W72" s="90"/>
      <c r="X72" s="90"/>
      <c r="Y72" s="90"/>
      <c r="Z72" s="90"/>
      <c r="AA72" s="716"/>
      <c r="AB72" s="717"/>
      <c r="AF72" s="82"/>
    </row>
    <row r="73" spans="1:32" ht="25.5" customHeight="1" thickBot="1">
      <c r="A73" s="19"/>
      <c r="E73" s="18"/>
      <c r="F73" s="125"/>
      <c r="G73" s="673" t="s">
        <v>11</v>
      </c>
      <c r="H73" s="674"/>
      <c r="I73" s="723"/>
      <c r="J73" s="727"/>
      <c r="K73" s="477"/>
      <c r="L73" s="810" t="s">
        <v>14</v>
      </c>
      <c r="M73" s="674"/>
      <c r="N73" s="674"/>
      <c r="O73" s="677"/>
      <c r="P73" s="24"/>
      <c r="Q73" s="92"/>
      <c r="R73" s="673" t="s">
        <v>5</v>
      </c>
      <c r="S73" s="674"/>
      <c r="T73" s="674"/>
      <c r="U73" s="715"/>
      <c r="V73" s="122"/>
      <c r="W73" s="673" t="s">
        <v>18</v>
      </c>
      <c r="X73" s="674"/>
      <c r="Y73" s="723"/>
      <c r="Z73" s="727"/>
      <c r="AF73" s="19"/>
    </row>
    <row r="74" spans="1:32" ht="15" customHeight="1">
      <c r="G74" s="695"/>
      <c r="H74" s="721"/>
      <c r="I74" s="722"/>
      <c r="J74" s="722"/>
      <c r="K74" s="18"/>
      <c r="L74" s="18"/>
      <c r="M74" s="18"/>
      <c r="N74" s="18"/>
      <c r="O74" s="704"/>
      <c r="P74" s="695"/>
      <c r="Q74" s="695"/>
      <c r="R74" s="704"/>
      <c r="S74" s="18"/>
      <c r="T74" s="18"/>
      <c r="U74" s="18"/>
      <c r="V74" s="18"/>
      <c r="W74" s="704"/>
      <c r="X74" s="705"/>
      <c r="Y74" s="722"/>
      <c r="Z74" s="722"/>
    </row>
    <row r="75" spans="1:32" ht="15" customHeight="1" thickBot="1">
      <c r="G75" s="18"/>
      <c r="H75" s="471"/>
      <c r="I75" s="725">
        <v>32</v>
      </c>
      <c r="J75" s="726"/>
      <c r="K75" s="18"/>
      <c r="L75" s="18"/>
      <c r="M75" s="18"/>
      <c r="N75" s="18"/>
      <c r="O75" s="695"/>
      <c r="P75" s="695"/>
      <c r="Q75" s="729"/>
      <c r="R75" s="729"/>
      <c r="S75" s="90"/>
      <c r="T75" s="90"/>
      <c r="U75" s="90"/>
      <c r="V75" s="90"/>
      <c r="W75" s="708">
        <v>27</v>
      </c>
      <c r="X75" s="709"/>
      <c r="Y75" s="18"/>
      <c r="Z75" s="18"/>
    </row>
    <row r="76" spans="1:32" ht="15" customHeight="1">
      <c r="I76" s="505"/>
      <c r="J76" s="505"/>
      <c r="K76" s="505"/>
      <c r="L76" s="505"/>
      <c r="M76" s="505"/>
      <c r="N76" s="505"/>
      <c r="O76" s="505"/>
      <c r="P76" s="506"/>
      <c r="Q76" s="18"/>
    </row>
    <row r="77" spans="1:32" ht="15" customHeight="1">
      <c r="I77" s="18"/>
      <c r="J77" s="18"/>
      <c r="K77" s="18"/>
      <c r="L77" s="18"/>
      <c r="M77" s="18"/>
      <c r="N77" s="18"/>
      <c r="O77" s="18"/>
      <c r="P77" s="472"/>
      <c r="Q77" s="90"/>
    </row>
    <row r="78" spans="1:32" ht="25.5" customHeight="1">
      <c r="J78" s="11" t="s">
        <v>157</v>
      </c>
      <c r="O78" s="673" t="s">
        <v>11</v>
      </c>
      <c r="P78" s="674"/>
      <c r="Q78" s="674"/>
      <c r="R78" s="677"/>
    </row>
    <row r="79" spans="1:32" ht="30" customHeight="1">
      <c r="B79" s="1" t="s">
        <v>265</v>
      </c>
    </row>
    <row r="80" spans="1:32" ht="22.5" customHeight="1">
      <c r="B80" s="807" t="s">
        <v>490</v>
      </c>
      <c r="C80" s="808"/>
      <c r="D80" s="808"/>
      <c r="E80" s="808"/>
      <c r="F80" s="809"/>
      <c r="G80" s="10"/>
      <c r="M80" s="146"/>
      <c r="N80" s="146"/>
      <c r="O80" s="146"/>
      <c r="P80" s="146"/>
      <c r="Q80" s="146"/>
      <c r="S80" s="9" t="s">
        <v>23</v>
      </c>
      <c r="T80" s="22"/>
      <c r="U80" s="22"/>
      <c r="V80" s="737" t="s">
        <v>16</v>
      </c>
      <c r="W80" s="737"/>
      <c r="X80" s="737"/>
      <c r="Y80" s="737"/>
      <c r="Z80" s="737"/>
      <c r="AA80" s="737"/>
      <c r="AB80" s="737"/>
      <c r="AC80" s="9" t="s">
        <v>24</v>
      </c>
    </row>
    <row r="81" spans="1:32" ht="9" customHeight="1" thickBot="1"/>
    <row r="82" spans="1:32" ht="21.75" customHeight="1">
      <c r="B82" s="696"/>
      <c r="C82" s="663"/>
      <c r="D82" s="663"/>
      <c r="E82" s="664"/>
      <c r="F82" s="696" t="s">
        <v>51</v>
      </c>
      <c r="G82" s="663"/>
      <c r="H82" s="663"/>
      <c r="I82" s="663"/>
      <c r="J82" s="663"/>
      <c r="K82" s="663"/>
      <c r="L82" s="663"/>
      <c r="M82" s="663"/>
      <c r="N82" s="663"/>
      <c r="O82" s="664"/>
      <c r="P82" s="696" t="s">
        <v>52</v>
      </c>
      <c r="Q82" s="663"/>
      <c r="R82" s="664"/>
      <c r="S82" s="696" t="s">
        <v>53</v>
      </c>
      <c r="T82" s="663"/>
      <c r="U82" s="663"/>
      <c r="V82" s="663"/>
      <c r="W82" s="663"/>
      <c r="X82" s="663"/>
      <c r="Y82" s="663"/>
      <c r="Z82" s="663"/>
      <c r="AA82" s="663"/>
      <c r="AB82" s="664"/>
      <c r="AC82" s="663" t="s">
        <v>52</v>
      </c>
      <c r="AD82" s="663"/>
      <c r="AE82" s="664"/>
    </row>
    <row r="83" spans="1:32" ht="22.5" customHeight="1">
      <c r="A83" s="721" t="s">
        <v>480</v>
      </c>
      <c r="B83" s="779">
        <v>0.375</v>
      </c>
      <c r="C83" s="700"/>
      <c r="D83" s="700"/>
      <c r="E83" s="701"/>
      <c r="F83" s="739" t="str">
        <f>A69</f>
        <v>交野</v>
      </c>
      <c r="G83" s="707"/>
      <c r="H83" s="707"/>
      <c r="I83" s="707"/>
      <c r="J83" s="707" t="s">
        <v>570</v>
      </c>
      <c r="K83" s="707"/>
      <c r="L83" s="707" t="str">
        <f>E69</f>
        <v>緑風冠</v>
      </c>
      <c r="M83" s="707"/>
      <c r="N83" s="707"/>
      <c r="O83" s="773"/>
      <c r="P83" s="835" t="str">
        <f>F85</f>
        <v>四條畷</v>
      </c>
      <c r="Q83" s="836"/>
      <c r="R83" s="837"/>
      <c r="S83" s="739" t="str">
        <f>I69</f>
        <v>西寝屋川</v>
      </c>
      <c r="T83" s="707"/>
      <c r="U83" s="707"/>
      <c r="V83" s="707"/>
      <c r="W83" s="707" t="s">
        <v>571</v>
      </c>
      <c r="X83" s="707"/>
      <c r="Y83" s="707" t="str">
        <f>M69</f>
        <v>旭</v>
      </c>
      <c r="Z83" s="707"/>
      <c r="AA83" s="707"/>
      <c r="AB83" s="773"/>
      <c r="AC83" s="835" t="str">
        <f>S85</f>
        <v>港</v>
      </c>
      <c r="AD83" s="836"/>
      <c r="AE83" s="837"/>
    </row>
    <row r="84" spans="1:32" ht="22.5" customHeight="1">
      <c r="A84" s="721"/>
      <c r="B84" s="786" t="s">
        <v>165</v>
      </c>
      <c r="C84" s="787"/>
      <c r="D84" s="787"/>
      <c r="E84" s="788"/>
      <c r="F84" s="712"/>
      <c r="G84" s="713"/>
      <c r="H84" s="713"/>
      <c r="I84" s="713"/>
      <c r="J84" s="409"/>
      <c r="K84" s="409"/>
      <c r="L84" s="713"/>
      <c r="M84" s="713"/>
      <c r="N84" s="713"/>
      <c r="O84" s="720"/>
      <c r="P84" s="814" t="str">
        <f>L85</f>
        <v>門真西</v>
      </c>
      <c r="Q84" s="815"/>
      <c r="R84" s="816"/>
      <c r="S84" s="712"/>
      <c r="T84" s="713"/>
      <c r="U84" s="713"/>
      <c r="V84" s="713"/>
      <c r="W84" s="409"/>
      <c r="X84" s="409"/>
      <c r="Y84" s="713"/>
      <c r="Z84" s="713"/>
      <c r="AA84" s="713"/>
      <c r="AB84" s="720"/>
      <c r="AC84" s="814" t="str">
        <f>Y85</f>
        <v>大手前</v>
      </c>
      <c r="AD84" s="815"/>
      <c r="AE84" s="816"/>
    </row>
    <row r="85" spans="1:32" ht="22.5" customHeight="1">
      <c r="A85" s="721" t="s">
        <v>488</v>
      </c>
      <c r="B85" s="779">
        <v>0.4375</v>
      </c>
      <c r="C85" s="700"/>
      <c r="D85" s="700"/>
      <c r="E85" s="701"/>
      <c r="F85" s="739" t="str">
        <f>Q69</f>
        <v>四條畷</v>
      </c>
      <c r="G85" s="707"/>
      <c r="H85" s="707"/>
      <c r="I85" s="707"/>
      <c r="J85" s="707" t="s">
        <v>573</v>
      </c>
      <c r="K85" s="707"/>
      <c r="L85" s="707" t="str">
        <f>U69</f>
        <v>門真西</v>
      </c>
      <c r="M85" s="707"/>
      <c r="N85" s="707"/>
      <c r="O85" s="773"/>
      <c r="P85" s="835" t="str">
        <f>F83</f>
        <v>交野</v>
      </c>
      <c r="Q85" s="836"/>
      <c r="R85" s="837"/>
      <c r="S85" s="739" t="str">
        <f>Y69</f>
        <v>港</v>
      </c>
      <c r="T85" s="707"/>
      <c r="U85" s="707"/>
      <c r="V85" s="707"/>
      <c r="W85" s="707" t="s">
        <v>572</v>
      </c>
      <c r="X85" s="707"/>
      <c r="Y85" s="707" t="str">
        <f>AC69</f>
        <v>大手前</v>
      </c>
      <c r="Z85" s="707"/>
      <c r="AA85" s="707"/>
      <c r="AB85" s="773"/>
      <c r="AC85" s="835" t="str">
        <f>S83</f>
        <v>西寝屋川</v>
      </c>
      <c r="AD85" s="836"/>
      <c r="AE85" s="837"/>
    </row>
    <row r="86" spans="1:32" ht="22.5" customHeight="1" thickBot="1">
      <c r="A86" s="721"/>
      <c r="B86" s="811" t="s">
        <v>165</v>
      </c>
      <c r="C86" s="812"/>
      <c r="D86" s="812"/>
      <c r="E86" s="813"/>
      <c r="F86" s="734"/>
      <c r="G86" s="735"/>
      <c r="H86" s="735"/>
      <c r="I86" s="735"/>
      <c r="J86" s="412"/>
      <c r="K86" s="412"/>
      <c r="L86" s="735"/>
      <c r="M86" s="735"/>
      <c r="N86" s="735"/>
      <c r="O86" s="736"/>
      <c r="P86" s="785" t="str">
        <f>L83</f>
        <v>緑風冠</v>
      </c>
      <c r="Q86" s="758"/>
      <c r="R86" s="766"/>
      <c r="S86" s="734"/>
      <c r="T86" s="735"/>
      <c r="U86" s="735"/>
      <c r="V86" s="735"/>
      <c r="W86" s="412"/>
      <c r="X86" s="412"/>
      <c r="Y86" s="735"/>
      <c r="Z86" s="735"/>
      <c r="AA86" s="735"/>
      <c r="AB86" s="736"/>
      <c r="AC86" s="785" t="str">
        <f>Y83</f>
        <v>旭</v>
      </c>
      <c r="AD86" s="758"/>
      <c r="AE86" s="766"/>
    </row>
    <row r="87" spans="1:32" ht="22.5" customHeight="1" thickBot="1">
      <c r="B87" s="783"/>
      <c r="C87" s="781"/>
      <c r="D87" s="781"/>
      <c r="E87" s="781"/>
      <c r="F87" s="780" t="s">
        <v>164</v>
      </c>
      <c r="G87" s="781"/>
      <c r="H87" s="781"/>
      <c r="I87" s="781"/>
      <c r="J87" s="781"/>
      <c r="K87" s="781"/>
      <c r="L87" s="781"/>
      <c r="M87" s="781"/>
      <c r="N87" s="781"/>
      <c r="O87" s="781"/>
      <c r="P87" s="781"/>
      <c r="Q87" s="781"/>
      <c r="R87" s="781"/>
      <c r="S87" s="781"/>
      <c r="T87" s="781"/>
      <c r="U87" s="781"/>
      <c r="V87" s="781"/>
      <c r="W87" s="781"/>
      <c r="X87" s="781"/>
      <c r="Y87" s="781"/>
      <c r="Z87" s="781"/>
      <c r="AA87" s="781"/>
      <c r="AB87" s="781"/>
      <c r="AC87" s="781"/>
      <c r="AD87" s="781"/>
      <c r="AE87" s="782"/>
    </row>
    <row r="88" spans="1:32" ht="22.5" customHeight="1">
      <c r="A88" s="721" t="s">
        <v>482</v>
      </c>
      <c r="B88" s="804">
        <v>0.54166666666666663</v>
      </c>
      <c r="C88" s="805"/>
      <c r="D88" s="805"/>
      <c r="E88" s="806"/>
      <c r="F88" s="714" t="str">
        <f>C65</f>
        <v>緑風冠</v>
      </c>
      <c r="G88" s="706"/>
      <c r="H88" s="706"/>
      <c r="I88" s="706"/>
      <c r="J88" s="706" t="s">
        <v>574</v>
      </c>
      <c r="K88" s="706"/>
      <c r="L88" s="767" t="str">
        <f>K65</f>
        <v>西寝屋川</v>
      </c>
      <c r="M88" s="767"/>
      <c r="N88" s="767"/>
      <c r="O88" s="768"/>
      <c r="P88" s="784" t="str">
        <f>F90</f>
        <v>門真西</v>
      </c>
      <c r="Q88" s="759"/>
      <c r="R88" s="772"/>
      <c r="S88" s="714" t="str">
        <f>C70</f>
        <v>交野</v>
      </c>
      <c r="T88" s="706"/>
      <c r="U88" s="706"/>
      <c r="V88" s="706"/>
      <c r="W88" s="706" t="s">
        <v>575</v>
      </c>
      <c r="X88" s="706"/>
      <c r="Y88" s="767" t="str">
        <f>K70</f>
        <v>旭</v>
      </c>
      <c r="Z88" s="767"/>
      <c r="AA88" s="767"/>
      <c r="AB88" s="768"/>
      <c r="AC88" s="784" t="str">
        <f>S90</f>
        <v>四條畷</v>
      </c>
      <c r="AD88" s="759"/>
      <c r="AE88" s="772"/>
    </row>
    <row r="89" spans="1:32" ht="22.5" customHeight="1">
      <c r="A89" s="721"/>
      <c r="B89" s="786" t="s">
        <v>165</v>
      </c>
      <c r="C89" s="787"/>
      <c r="D89" s="787"/>
      <c r="E89" s="788"/>
      <c r="F89" s="712"/>
      <c r="G89" s="713"/>
      <c r="H89" s="713"/>
      <c r="I89" s="713"/>
      <c r="J89" s="403"/>
      <c r="K89" s="403"/>
      <c r="L89" s="713"/>
      <c r="M89" s="713"/>
      <c r="N89" s="713"/>
      <c r="O89" s="720"/>
      <c r="P89" s="814" t="str">
        <f>L90</f>
        <v>大手前</v>
      </c>
      <c r="Q89" s="815"/>
      <c r="R89" s="816"/>
      <c r="S89" s="712"/>
      <c r="T89" s="713"/>
      <c r="U89" s="713"/>
      <c r="V89" s="713"/>
      <c r="W89" s="403"/>
      <c r="X89" s="403"/>
      <c r="Y89" s="713"/>
      <c r="Z89" s="713"/>
      <c r="AA89" s="713"/>
      <c r="AB89" s="720"/>
      <c r="AC89" s="814" t="str">
        <f>Y90</f>
        <v>港</v>
      </c>
      <c r="AD89" s="815"/>
      <c r="AE89" s="816"/>
    </row>
    <row r="90" spans="1:32" ht="22.5" customHeight="1">
      <c r="A90" s="721" t="s">
        <v>489</v>
      </c>
      <c r="B90" s="779">
        <v>0.60416666666666663</v>
      </c>
      <c r="C90" s="700"/>
      <c r="D90" s="700"/>
      <c r="E90" s="701"/>
      <c r="F90" s="739" t="str">
        <f>S65</f>
        <v>門真西</v>
      </c>
      <c r="G90" s="707"/>
      <c r="H90" s="707"/>
      <c r="I90" s="707"/>
      <c r="J90" s="707" t="s">
        <v>577</v>
      </c>
      <c r="K90" s="707"/>
      <c r="L90" s="707" t="str">
        <f>AA65</f>
        <v>大手前</v>
      </c>
      <c r="M90" s="707"/>
      <c r="N90" s="707"/>
      <c r="O90" s="773"/>
      <c r="P90" s="835" t="str">
        <f>F88</f>
        <v>緑風冠</v>
      </c>
      <c r="Q90" s="836"/>
      <c r="R90" s="837"/>
      <c r="S90" s="739" t="str">
        <f>S70</f>
        <v>四條畷</v>
      </c>
      <c r="T90" s="707"/>
      <c r="U90" s="707"/>
      <c r="V90" s="707"/>
      <c r="W90" s="707" t="s">
        <v>576</v>
      </c>
      <c r="X90" s="707"/>
      <c r="Y90" s="707" t="str">
        <f>AA70</f>
        <v>港</v>
      </c>
      <c r="Z90" s="707"/>
      <c r="AA90" s="707"/>
      <c r="AB90" s="773"/>
      <c r="AC90" s="835" t="str">
        <f>S88</f>
        <v>交野</v>
      </c>
      <c r="AD90" s="836"/>
      <c r="AE90" s="837"/>
    </row>
    <row r="91" spans="1:32" ht="21.75" customHeight="1" thickBot="1">
      <c r="A91" s="721"/>
      <c r="B91" s="811" t="s">
        <v>165</v>
      </c>
      <c r="C91" s="812"/>
      <c r="D91" s="812"/>
      <c r="E91" s="813"/>
      <c r="F91" s="734"/>
      <c r="G91" s="735"/>
      <c r="H91" s="735"/>
      <c r="I91" s="735"/>
      <c r="J91" s="410"/>
      <c r="K91" s="410"/>
      <c r="L91" s="735"/>
      <c r="M91" s="735"/>
      <c r="N91" s="735"/>
      <c r="O91" s="736"/>
      <c r="P91" s="785" t="str">
        <f>L88</f>
        <v>西寝屋川</v>
      </c>
      <c r="Q91" s="758"/>
      <c r="R91" s="766"/>
      <c r="S91" s="734"/>
      <c r="T91" s="735"/>
      <c r="U91" s="735"/>
      <c r="V91" s="735"/>
      <c r="W91" s="410"/>
      <c r="X91" s="410"/>
      <c r="Y91" s="735"/>
      <c r="Z91" s="735"/>
      <c r="AA91" s="735"/>
      <c r="AB91" s="736"/>
      <c r="AC91" s="785" t="str">
        <f>Y88</f>
        <v>旭</v>
      </c>
      <c r="AD91" s="758"/>
      <c r="AE91" s="766"/>
    </row>
    <row r="93" spans="1:32" ht="22.5" customHeight="1" thickBot="1">
      <c r="B93" s="81"/>
      <c r="C93" s="82" t="s">
        <v>158</v>
      </c>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row>
    <row r="94" spans="1:32" s="12" customFormat="1" ht="22.5" customHeight="1">
      <c r="A94" s="11"/>
      <c r="B94" s="19"/>
      <c r="C94" s="784" t="s">
        <v>152</v>
      </c>
      <c r="D94" s="759"/>
      <c r="E94" s="759"/>
      <c r="F94" s="759" t="str">
        <f>G61</f>
        <v>西寝屋川</v>
      </c>
      <c r="G94" s="759"/>
      <c r="H94" s="759"/>
      <c r="I94" s="759"/>
      <c r="J94" s="759" t="s">
        <v>22</v>
      </c>
      <c r="K94" s="759"/>
      <c r="L94" s="759" t="str">
        <f>W61</f>
        <v>大手前</v>
      </c>
      <c r="M94" s="759"/>
      <c r="N94" s="759"/>
      <c r="O94" s="759"/>
      <c r="P94" s="759" t="s">
        <v>153</v>
      </c>
      <c r="Q94" s="759"/>
      <c r="R94" s="759"/>
      <c r="S94" s="759" t="str">
        <f>L61</f>
        <v>緑風冠</v>
      </c>
      <c r="T94" s="759"/>
      <c r="U94" s="759"/>
      <c r="V94" s="759"/>
      <c r="W94" s="759" t="s">
        <v>22</v>
      </c>
      <c r="X94" s="759"/>
      <c r="Y94" s="759" t="str">
        <f>R61</f>
        <v>門真西</v>
      </c>
      <c r="Z94" s="759"/>
      <c r="AA94" s="759"/>
      <c r="AB94" s="772"/>
      <c r="AF94" s="11"/>
    </row>
    <row r="95" spans="1:32" ht="22.5" customHeight="1" thickBot="1">
      <c r="B95" s="19"/>
      <c r="C95" s="785" t="s">
        <v>154</v>
      </c>
      <c r="D95" s="758"/>
      <c r="E95" s="758"/>
      <c r="F95" s="758" t="str">
        <f>G73</f>
        <v>旭</v>
      </c>
      <c r="G95" s="758"/>
      <c r="H95" s="758"/>
      <c r="I95" s="758"/>
      <c r="J95" s="758" t="s">
        <v>22</v>
      </c>
      <c r="K95" s="758"/>
      <c r="L95" s="758" t="str">
        <f>W73</f>
        <v>港</v>
      </c>
      <c r="M95" s="758"/>
      <c r="N95" s="758"/>
      <c r="O95" s="758"/>
      <c r="P95" s="758" t="s">
        <v>155</v>
      </c>
      <c r="Q95" s="758"/>
      <c r="R95" s="758"/>
      <c r="S95" s="758" t="str">
        <f>L73</f>
        <v>交野</v>
      </c>
      <c r="T95" s="758"/>
      <c r="U95" s="758"/>
      <c r="V95" s="758"/>
      <c r="W95" s="758" t="s">
        <v>22</v>
      </c>
      <c r="X95" s="758"/>
      <c r="Y95" s="758" t="str">
        <f>R73</f>
        <v>四條畷</v>
      </c>
      <c r="Z95" s="758"/>
      <c r="AA95" s="758"/>
      <c r="AB95" s="766"/>
    </row>
  </sheetData>
  <mergeCells count="381">
    <mergeCell ref="A45:A46"/>
    <mergeCell ref="A69:D69"/>
    <mergeCell ref="B46:E46"/>
    <mergeCell ref="A83:A84"/>
    <mergeCell ref="A85:A86"/>
    <mergeCell ref="A33:A34"/>
    <mergeCell ref="A35:A36"/>
    <mergeCell ref="A37:A38"/>
    <mergeCell ref="A39:A40"/>
    <mergeCell ref="A41:A42"/>
    <mergeCell ref="A43:A44"/>
    <mergeCell ref="AC90:AE90"/>
    <mergeCell ref="AC91:AE91"/>
    <mergeCell ref="AC88:AE88"/>
    <mergeCell ref="AC89:AE89"/>
    <mergeCell ref="Y89:AB89"/>
    <mergeCell ref="S50:V50"/>
    <mergeCell ref="AC83:AE83"/>
    <mergeCell ref="AC84:AE84"/>
    <mergeCell ref="AC85:AE85"/>
    <mergeCell ref="AC86:AE86"/>
    <mergeCell ref="L22:O22"/>
    <mergeCell ref="R22:U22"/>
    <mergeCell ref="S14:V14"/>
    <mergeCell ref="H20:I20"/>
    <mergeCell ref="Y86:AB86"/>
    <mergeCell ref="W7:X7"/>
    <mergeCell ref="W22:Z22"/>
    <mergeCell ref="X20:Y20"/>
    <mergeCell ref="W30:AC30"/>
    <mergeCell ref="AA14:AD14"/>
    <mergeCell ref="AC36:AE36"/>
    <mergeCell ref="AC38:AE38"/>
    <mergeCell ref="AA65:AD65"/>
    <mergeCell ref="P83:R83"/>
    <mergeCell ref="P84:R84"/>
    <mergeCell ref="P85:R85"/>
    <mergeCell ref="P86:R86"/>
    <mergeCell ref="Y41:AB41"/>
    <mergeCell ref="Y69:AB69"/>
    <mergeCell ref="W43:X43"/>
    <mergeCell ref="W61:Z61"/>
    <mergeCell ref="Y50:AB50"/>
    <mergeCell ref="W60:X60"/>
    <mergeCell ref="AB67:AC67"/>
    <mergeCell ref="W49:X49"/>
    <mergeCell ref="AC44:AE44"/>
    <mergeCell ref="W41:X41"/>
    <mergeCell ref="AC64:AD64"/>
    <mergeCell ref="W58:X58"/>
    <mergeCell ref="Y60:Z60"/>
    <mergeCell ref="AC41:AE41"/>
    <mergeCell ref="AC42:AE42"/>
    <mergeCell ref="AA62:AB62"/>
    <mergeCell ref="AC45:AE46"/>
    <mergeCell ref="AC43:AE43"/>
    <mergeCell ref="Y49:AB49"/>
    <mergeCell ref="W50:X50"/>
    <mergeCell ref="S91:V91"/>
    <mergeCell ref="S89:V89"/>
    <mergeCell ref="S90:V90"/>
    <mergeCell ref="X63:Y63"/>
    <mergeCell ref="Y85:AB85"/>
    <mergeCell ref="W68:X68"/>
    <mergeCell ref="Y83:AB83"/>
    <mergeCell ref="Y84:AB84"/>
    <mergeCell ref="X71:Y71"/>
    <mergeCell ref="W70:X70"/>
    <mergeCell ref="Y68:Z68"/>
    <mergeCell ref="A88:A89"/>
    <mergeCell ref="K64:L64"/>
    <mergeCell ref="B80:F80"/>
    <mergeCell ref="O78:R78"/>
    <mergeCell ref="L73:O73"/>
    <mergeCell ref="A90:A91"/>
    <mergeCell ref="B91:E91"/>
    <mergeCell ref="I68:J68"/>
    <mergeCell ref="O68:P68"/>
    <mergeCell ref="K65:N65"/>
    <mergeCell ref="P91:R91"/>
    <mergeCell ref="B86:E86"/>
    <mergeCell ref="F85:I85"/>
    <mergeCell ref="B85:E85"/>
    <mergeCell ref="L85:O85"/>
    <mergeCell ref="G74:H74"/>
    <mergeCell ref="I74:J74"/>
    <mergeCell ref="L84:O84"/>
    <mergeCell ref="P88:R88"/>
    <mergeCell ref="P89:R89"/>
    <mergeCell ref="P90:R90"/>
    <mergeCell ref="B88:E88"/>
    <mergeCell ref="J83:K83"/>
    <mergeCell ref="L83:O83"/>
    <mergeCell ref="B84:E84"/>
    <mergeCell ref="F91:I91"/>
    <mergeCell ref="L88:O88"/>
    <mergeCell ref="L91:O91"/>
    <mergeCell ref="B83:E83"/>
    <mergeCell ref="F84:I84"/>
    <mergeCell ref="J90:K90"/>
    <mergeCell ref="L61:O61"/>
    <mergeCell ref="B39:E39"/>
    <mergeCell ref="J50:K50"/>
    <mergeCell ref="H63:I63"/>
    <mergeCell ref="F42:I42"/>
    <mergeCell ref="C50:E50"/>
    <mergeCell ref="G60:H60"/>
    <mergeCell ref="C70:F70"/>
    <mergeCell ref="D67:E67"/>
    <mergeCell ref="I58:J58"/>
    <mergeCell ref="F50:I50"/>
    <mergeCell ref="G61:J61"/>
    <mergeCell ref="F49:I49"/>
    <mergeCell ref="L49:O49"/>
    <mergeCell ref="K62:L62"/>
    <mergeCell ref="I70:J70"/>
    <mergeCell ref="B40:E40"/>
    <mergeCell ref="N4:S4"/>
    <mergeCell ref="T16:U16"/>
    <mergeCell ref="M18:P18"/>
    <mergeCell ref="Q18:T18"/>
    <mergeCell ref="I4:M4"/>
    <mergeCell ref="Y19:Z19"/>
    <mergeCell ref="I7:J7"/>
    <mergeCell ref="P13:Q13"/>
    <mergeCell ref="Y34:AB34"/>
    <mergeCell ref="F33:I33"/>
    <mergeCell ref="F34:I34"/>
    <mergeCell ref="J33:K33"/>
    <mergeCell ref="L33:O33"/>
    <mergeCell ref="E11:F11"/>
    <mergeCell ref="K11:L11"/>
    <mergeCell ref="U11:V11"/>
    <mergeCell ref="AA11:AB11"/>
    <mergeCell ref="I24:J24"/>
    <mergeCell ref="P19:Q19"/>
    <mergeCell ref="H30:L30"/>
    <mergeCell ref="B32:E32"/>
    <mergeCell ref="O21:P21"/>
    <mergeCell ref="Q21:R21"/>
    <mergeCell ref="O11:P11"/>
    <mergeCell ref="R10:U10"/>
    <mergeCell ref="H12:I12"/>
    <mergeCell ref="AA13:AB13"/>
    <mergeCell ref="U18:X18"/>
    <mergeCell ref="AE17:AF17"/>
    <mergeCell ref="L10:O10"/>
    <mergeCell ref="M13:N13"/>
    <mergeCell ref="S13:T13"/>
    <mergeCell ref="L16:M16"/>
    <mergeCell ref="G10:J10"/>
    <mergeCell ref="AB16:AC16"/>
    <mergeCell ref="Q11:R11"/>
    <mergeCell ref="B87:E87"/>
    <mergeCell ref="P95:R95"/>
    <mergeCell ref="C94:E94"/>
    <mergeCell ref="S95:V95"/>
    <mergeCell ref="J95:K95"/>
    <mergeCell ref="L95:O95"/>
    <mergeCell ref="S39:V39"/>
    <mergeCell ref="J41:K41"/>
    <mergeCell ref="L41:O41"/>
    <mergeCell ref="S44:V44"/>
    <mergeCell ref="S94:V94"/>
    <mergeCell ref="F95:I95"/>
    <mergeCell ref="C95:E95"/>
    <mergeCell ref="B90:E90"/>
    <mergeCell ref="F90:I90"/>
    <mergeCell ref="L90:O90"/>
    <mergeCell ref="L94:O94"/>
    <mergeCell ref="F94:I94"/>
    <mergeCell ref="J94:K94"/>
    <mergeCell ref="B89:E89"/>
    <mergeCell ref="P94:R94"/>
    <mergeCell ref="F83:I83"/>
    <mergeCell ref="L39:O39"/>
    <mergeCell ref="C49:E49"/>
    <mergeCell ref="D16:E16"/>
    <mergeCell ref="S34:V34"/>
    <mergeCell ref="N55:S55"/>
    <mergeCell ref="E13:F13"/>
    <mergeCell ref="K13:L13"/>
    <mergeCell ref="U13:V13"/>
    <mergeCell ref="C19:F19"/>
    <mergeCell ref="C14:F14"/>
    <mergeCell ref="G19:H19"/>
    <mergeCell ref="K14:N14"/>
    <mergeCell ref="C13:D13"/>
    <mergeCell ref="F39:I39"/>
    <mergeCell ref="B41:E41"/>
    <mergeCell ref="F32:O32"/>
    <mergeCell ref="P32:R32"/>
    <mergeCell ref="B37:E37"/>
    <mergeCell ref="J37:K37"/>
    <mergeCell ref="G22:J22"/>
    <mergeCell ref="I17:J17"/>
    <mergeCell ref="G17:H17"/>
    <mergeCell ref="Q17:R17"/>
    <mergeCell ref="I19:J19"/>
    <mergeCell ref="I18:L18"/>
    <mergeCell ref="B35:E35"/>
    <mergeCell ref="A17:B17"/>
    <mergeCell ref="P82:R82"/>
    <mergeCell ref="S35:V35"/>
    <mergeCell ref="A18:D18"/>
    <mergeCell ref="E18:H18"/>
    <mergeCell ref="I60:J60"/>
    <mergeCell ref="O17:P17"/>
    <mergeCell ref="O74:R75"/>
    <mergeCell ref="S33:V33"/>
    <mergeCell ref="S82:AB82"/>
    <mergeCell ref="T67:U67"/>
    <mergeCell ref="U64:V64"/>
    <mergeCell ref="W24:X24"/>
    <mergeCell ref="S65:V65"/>
    <mergeCell ref="B34:E34"/>
    <mergeCell ref="B33:E33"/>
    <mergeCell ref="L35:O35"/>
    <mergeCell ref="F46:I46"/>
    <mergeCell ref="S49:V49"/>
    <mergeCell ref="W39:X39"/>
    <mergeCell ref="F43:I43"/>
    <mergeCell ref="B42:E42"/>
    <mergeCell ref="B44:E44"/>
    <mergeCell ref="B43:E43"/>
    <mergeCell ref="W95:X95"/>
    <mergeCell ref="S37:V37"/>
    <mergeCell ref="W94:X94"/>
    <mergeCell ref="S45:AB46"/>
    <mergeCell ref="S41:V41"/>
    <mergeCell ref="Y43:AB43"/>
    <mergeCell ref="Y74:Z74"/>
    <mergeCell ref="W90:X90"/>
    <mergeCell ref="Y95:AB95"/>
    <mergeCell ref="Y88:AB88"/>
    <mergeCell ref="AA70:AD70"/>
    <mergeCell ref="AA64:AB64"/>
    <mergeCell ref="Y94:AB94"/>
    <mergeCell ref="Y90:AB90"/>
    <mergeCell ref="W73:Z73"/>
    <mergeCell ref="AA72:AB72"/>
    <mergeCell ref="W88:X88"/>
    <mergeCell ref="AC82:AE82"/>
    <mergeCell ref="Y91:AB91"/>
    <mergeCell ref="Y70:Z70"/>
    <mergeCell ref="F87:AE87"/>
    <mergeCell ref="S88:V88"/>
    <mergeCell ref="L46:O46"/>
    <mergeCell ref="L44:O44"/>
    <mergeCell ref="G9:H9"/>
    <mergeCell ref="I9:J9"/>
    <mergeCell ref="I23:J23"/>
    <mergeCell ref="O72:P72"/>
    <mergeCell ref="Q72:R72"/>
    <mergeCell ref="P45:R45"/>
    <mergeCell ref="P33:R33"/>
    <mergeCell ref="P34:R34"/>
    <mergeCell ref="F38:I38"/>
    <mergeCell ref="M64:N64"/>
    <mergeCell ref="G68:H68"/>
    <mergeCell ref="K70:N70"/>
    <mergeCell ref="F35:I35"/>
    <mergeCell ref="L34:O34"/>
    <mergeCell ref="J35:K35"/>
    <mergeCell ref="P38:R38"/>
    <mergeCell ref="J39:K39"/>
    <mergeCell ref="P43:R43"/>
    <mergeCell ref="L40:O40"/>
    <mergeCell ref="L36:O36"/>
    <mergeCell ref="L38:O38"/>
    <mergeCell ref="J43:K43"/>
    <mergeCell ref="L42:O42"/>
    <mergeCell ref="R61:U61"/>
    <mergeCell ref="W10:Z10"/>
    <mergeCell ref="K19:N19"/>
    <mergeCell ref="AC18:AF18"/>
    <mergeCell ref="I75:J75"/>
    <mergeCell ref="Q68:R68"/>
    <mergeCell ref="S70:V70"/>
    <mergeCell ref="G73:J73"/>
    <mergeCell ref="P42:R42"/>
    <mergeCell ref="B82:E82"/>
    <mergeCell ref="S64:T64"/>
    <mergeCell ref="V80:AB80"/>
    <mergeCell ref="S36:V36"/>
    <mergeCell ref="S43:V43"/>
    <mergeCell ref="U62:V62"/>
    <mergeCell ref="P49:R49"/>
    <mergeCell ref="P36:R36"/>
    <mergeCell ref="P46:R46"/>
    <mergeCell ref="L43:O43"/>
    <mergeCell ref="P41:R41"/>
    <mergeCell ref="Y39:AB39"/>
    <mergeCell ref="Y37:AB37"/>
    <mergeCell ref="S40:V40"/>
    <mergeCell ref="S42:V42"/>
    <mergeCell ref="P44:R44"/>
    <mergeCell ref="O27:R27"/>
    <mergeCell ref="F88:I88"/>
    <mergeCell ref="P70:Q70"/>
    <mergeCell ref="P64:Q64"/>
    <mergeCell ref="R73:U73"/>
    <mergeCell ref="K72:L72"/>
    <mergeCell ref="Q62:R62"/>
    <mergeCell ref="L89:O89"/>
    <mergeCell ref="G23:H23"/>
    <mergeCell ref="S84:V84"/>
    <mergeCell ref="S86:V86"/>
    <mergeCell ref="F86:I86"/>
    <mergeCell ref="L86:O86"/>
    <mergeCell ref="S83:V83"/>
    <mergeCell ref="P37:R37"/>
    <mergeCell ref="L67:M67"/>
    <mergeCell ref="F45:I45"/>
    <mergeCell ref="F36:I36"/>
    <mergeCell ref="F41:I41"/>
    <mergeCell ref="J45:K45"/>
    <mergeCell ref="F44:I44"/>
    <mergeCell ref="F37:I37"/>
    <mergeCell ref="P50:R50"/>
    <mergeCell ref="L50:O50"/>
    <mergeCell ref="W74:X74"/>
    <mergeCell ref="U69:X69"/>
    <mergeCell ref="Q69:T69"/>
    <mergeCell ref="J88:K88"/>
    <mergeCell ref="J85:K85"/>
    <mergeCell ref="W75:X75"/>
    <mergeCell ref="W83:X83"/>
    <mergeCell ref="U72:V72"/>
    <mergeCell ref="F89:I89"/>
    <mergeCell ref="W85:X85"/>
    <mergeCell ref="I69:L69"/>
    <mergeCell ref="M69:P69"/>
    <mergeCell ref="G70:H70"/>
    <mergeCell ref="S85:V85"/>
    <mergeCell ref="F82:O82"/>
    <mergeCell ref="H71:I71"/>
    <mergeCell ref="X12:Y12"/>
    <mergeCell ref="S32:AB32"/>
    <mergeCell ref="S19:V19"/>
    <mergeCell ref="Y18:AB18"/>
    <mergeCell ref="Y38:AB38"/>
    <mergeCell ref="AC13:AD13"/>
    <mergeCell ref="S38:V38"/>
    <mergeCell ref="Y35:AB35"/>
    <mergeCell ref="AC35:AE35"/>
    <mergeCell ref="Y36:AB36"/>
    <mergeCell ref="Y23:Z23"/>
    <mergeCell ref="W37:X37"/>
    <mergeCell ref="W33:X33"/>
    <mergeCell ref="Y17:Z17"/>
    <mergeCell ref="W35:X35"/>
    <mergeCell ref="AC32:AE32"/>
    <mergeCell ref="AA19:AD19"/>
    <mergeCell ref="W19:X19"/>
    <mergeCell ref="W17:X17"/>
    <mergeCell ref="Y33:AB33"/>
    <mergeCell ref="B30:F30"/>
    <mergeCell ref="C65:F65"/>
    <mergeCell ref="E69:H69"/>
    <mergeCell ref="AC69:AF69"/>
    <mergeCell ref="P39:R40"/>
    <mergeCell ref="AC37:AE37"/>
    <mergeCell ref="AC33:AE33"/>
    <mergeCell ref="AC34:AE34"/>
    <mergeCell ref="P35:R35"/>
    <mergeCell ref="E64:F64"/>
    <mergeCell ref="Y44:AB44"/>
    <mergeCell ref="Y40:AB40"/>
    <mergeCell ref="Y42:AB42"/>
    <mergeCell ref="AC39:AE39"/>
    <mergeCell ref="AC40:AE40"/>
    <mergeCell ref="B38:E38"/>
    <mergeCell ref="B45:E45"/>
    <mergeCell ref="B36:E36"/>
    <mergeCell ref="C64:D64"/>
    <mergeCell ref="L45:O45"/>
    <mergeCell ref="F40:I40"/>
    <mergeCell ref="O62:P62"/>
    <mergeCell ref="L37:O37"/>
    <mergeCell ref="J49:K49"/>
  </mergeCells>
  <phoneticPr fontId="2"/>
  <pageMargins left="0.27559055118110237" right="0.6692913385826772" top="0.47244094488188981" bottom="0.35433070866141736" header="0.35433070866141736" footer="0.27559055118110237"/>
  <pageSetup paperSize="9" scale="85" orientation="portrait" r:id="rId1"/>
  <headerFooter alignWithMargins="0"/>
  <rowBreaks count="1" manualBreakCount="1">
    <brk id="51" max="31" man="1"/>
  </rowBreaks>
</worksheet>
</file>

<file path=xl/worksheets/sheet11.xml><?xml version="1.0" encoding="utf-8"?>
<worksheet xmlns="http://schemas.openxmlformats.org/spreadsheetml/2006/main" xmlns:r="http://schemas.openxmlformats.org/officeDocument/2006/relationships">
  <sheetPr>
    <tabColor rgb="FF00B0F0"/>
    <pageSetUpPr fitToPage="1"/>
  </sheetPr>
  <dimension ref="A1:BJ37"/>
  <sheetViews>
    <sheetView zoomScaleNormal="100" zoomScaleSheetLayoutView="200" workbookViewId="0">
      <selection activeCell="S18" sqref="S18:AB18"/>
    </sheetView>
  </sheetViews>
  <sheetFormatPr defaultRowHeight="18.75"/>
  <cols>
    <col min="1" max="1" width="3.75" style="4" customWidth="1"/>
    <col min="2" max="32" width="3.125" style="4" customWidth="1"/>
    <col min="33" max="53" width="3" style="31" customWidth="1"/>
    <col min="54" max="55" width="3" style="4" customWidth="1"/>
    <col min="56" max="16384" width="9" style="4"/>
  </cols>
  <sheetData>
    <row r="1" spans="1:62" s="2" customFormat="1" ht="30" customHeight="1" thickBot="1">
      <c r="B1" s="1" t="s">
        <v>266</v>
      </c>
      <c r="C1" s="11"/>
      <c r="D1" s="11"/>
      <c r="E1" s="11"/>
      <c r="F1" s="11"/>
      <c r="G1" s="11"/>
      <c r="H1" s="11"/>
      <c r="I1" s="11"/>
      <c r="J1" s="11"/>
      <c r="K1" s="11"/>
      <c r="L1" s="11"/>
      <c r="M1" s="882" t="s">
        <v>425</v>
      </c>
      <c r="N1" s="883"/>
      <c r="O1" s="883"/>
      <c r="P1" s="883"/>
      <c r="Q1" s="884"/>
      <c r="R1" s="10"/>
      <c r="S1" s="879" t="s">
        <v>427</v>
      </c>
      <c r="T1" s="880"/>
      <c r="U1" s="880"/>
      <c r="V1" s="880"/>
      <c r="W1" s="881"/>
      <c r="X1" s="11"/>
      <c r="Y1" s="780" t="s">
        <v>424</v>
      </c>
      <c r="Z1" s="781"/>
      <c r="AA1" s="781"/>
      <c r="AB1" s="781"/>
      <c r="AC1" s="782"/>
      <c r="AD1" s="11"/>
      <c r="AE1" s="11"/>
      <c r="AF1" s="790"/>
      <c r="AG1" s="790"/>
      <c r="AH1" s="790"/>
      <c r="AI1" s="790"/>
      <c r="AJ1" s="790"/>
      <c r="AL1" s="31"/>
      <c r="AM1" s="31"/>
      <c r="AN1" s="31"/>
      <c r="AO1" s="31"/>
      <c r="AP1" s="31"/>
      <c r="AQ1" s="31"/>
      <c r="AR1" s="31"/>
      <c r="AS1" s="31"/>
      <c r="AT1" s="31"/>
      <c r="AU1" s="31"/>
      <c r="AV1" s="31"/>
      <c r="AW1" s="31"/>
      <c r="AX1" s="31"/>
      <c r="AY1" s="31"/>
      <c r="AZ1" s="31"/>
      <c r="BA1" s="31"/>
      <c r="BB1" s="31"/>
      <c r="BC1" s="31"/>
      <c r="BD1" s="31"/>
      <c r="BE1" s="31"/>
      <c r="BF1" s="31"/>
      <c r="BI1" s="49"/>
    </row>
    <row r="2" spans="1:62" s="2" customFormat="1" ht="30" customHeight="1">
      <c r="B2" s="21"/>
      <c r="C2" s="11"/>
      <c r="D2" s="23" t="s">
        <v>56</v>
      </c>
      <c r="E2" s="11"/>
      <c r="F2" s="11"/>
      <c r="G2" s="11"/>
      <c r="H2" s="11"/>
      <c r="I2" s="11"/>
      <c r="J2" s="11"/>
      <c r="K2" s="11"/>
      <c r="L2" s="11"/>
      <c r="M2" s="11"/>
      <c r="N2" s="11"/>
      <c r="O2" s="11"/>
      <c r="P2" s="989" t="s">
        <v>23</v>
      </c>
      <c r="Q2" s="989"/>
      <c r="R2" s="989"/>
      <c r="S2" s="542" t="s">
        <v>438</v>
      </c>
      <c r="T2" s="542"/>
      <c r="U2" s="542"/>
      <c r="V2" s="542"/>
      <c r="W2" s="542"/>
      <c r="X2" s="542"/>
      <c r="Y2" s="542"/>
      <c r="Z2" s="542"/>
      <c r="AA2" s="542"/>
      <c r="AB2" s="542"/>
      <c r="AC2" s="989" t="s">
        <v>24</v>
      </c>
      <c r="AD2" s="989"/>
      <c r="AE2" s="989"/>
      <c r="AF2" s="23"/>
      <c r="AG2" s="23"/>
      <c r="AH2" s="23"/>
      <c r="AI2" s="23"/>
      <c r="AJ2" s="9"/>
      <c r="AK2" s="11"/>
      <c r="AM2" s="31"/>
      <c r="AN2" s="31"/>
      <c r="AO2" s="31"/>
      <c r="AP2" s="31"/>
      <c r="AQ2" s="31"/>
      <c r="AR2" s="31"/>
      <c r="AS2" s="31"/>
      <c r="AT2" s="31"/>
      <c r="AU2" s="31"/>
      <c r="AV2" s="31"/>
      <c r="AW2" s="31"/>
      <c r="AX2" s="31"/>
      <c r="AY2" s="31"/>
      <c r="AZ2" s="31"/>
      <c r="BA2" s="31"/>
      <c r="BB2" s="31"/>
      <c r="BC2" s="31"/>
      <c r="BD2" s="31"/>
      <c r="BE2" s="31"/>
      <c r="BF2" s="31"/>
      <c r="BG2" s="31"/>
      <c r="BJ2" s="49"/>
    </row>
    <row r="3" spans="1:62" ht="5.25" customHeight="1" thickBo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BD3" s="49"/>
    </row>
    <row r="4" spans="1:62" ht="22.5" customHeight="1">
      <c r="B4" s="885"/>
      <c r="C4" s="886"/>
      <c r="D4" s="886"/>
      <c r="E4" s="886"/>
      <c r="F4" s="885" t="s">
        <v>25</v>
      </c>
      <c r="G4" s="886"/>
      <c r="H4" s="886"/>
      <c r="I4" s="886"/>
      <c r="J4" s="886"/>
      <c r="K4" s="886"/>
      <c r="L4" s="886"/>
      <c r="M4" s="886"/>
      <c r="N4" s="886"/>
      <c r="O4" s="887"/>
      <c r="P4" s="886" t="s">
        <v>26</v>
      </c>
      <c r="Q4" s="886"/>
      <c r="R4" s="886"/>
      <c r="S4" s="885" t="s">
        <v>27</v>
      </c>
      <c r="T4" s="886"/>
      <c r="U4" s="886"/>
      <c r="V4" s="886"/>
      <c r="W4" s="886"/>
      <c r="X4" s="886"/>
      <c r="Y4" s="886"/>
      <c r="Z4" s="886"/>
      <c r="AA4" s="886"/>
      <c r="AB4" s="887"/>
      <c r="AC4" s="886" t="s">
        <v>26</v>
      </c>
      <c r="AD4" s="886"/>
      <c r="AE4" s="887"/>
      <c r="AF4" s="31"/>
      <c r="AX4" s="4"/>
      <c r="AY4" s="4"/>
      <c r="AZ4" s="49"/>
      <c r="BA4" s="4"/>
    </row>
    <row r="5" spans="1:62" ht="22.5" customHeight="1">
      <c r="A5" s="541" t="s">
        <v>480</v>
      </c>
      <c r="B5" s="897">
        <v>0.3611111111111111</v>
      </c>
      <c r="C5" s="898"/>
      <c r="D5" s="898"/>
      <c r="E5" s="898"/>
      <c r="F5" s="741" t="str">
        <f>予選記入用!R44</f>
        <v>茨田</v>
      </c>
      <c r="G5" s="700"/>
      <c r="H5" s="700"/>
      <c r="I5" s="700"/>
      <c r="J5" s="907" t="s">
        <v>592</v>
      </c>
      <c r="K5" s="907"/>
      <c r="L5" s="700" t="str">
        <f>予選記入用!R43</f>
        <v>枚方なぎさ</v>
      </c>
      <c r="M5" s="700"/>
      <c r="N5" s="700"/>
      <c r="O5" s="701"/>
      <c r="P5" s="899" t="str">
        <f>L9</f>
        <v>皐が丘</v>
      </c>
      <c r="Q5" s="704"/>
      <c r="R5" s="705"/>
      <c r="S5" s="760"/>
      <c r="T5" s="761"/>
      <c r="U5" s="761"/>
      <c r="V5" s="761"/>
      <c r="W5" s="761"/>
      <c r="X5" s="761"/>
      <c r="Y5" s="761"/>
      <c r="Z5" s="761"/>
      <c r="AA5" s="761"/>
      <c r="AB5" s="762"/>
      <c r="AC5" s="760"/>
      <c r="AD5" s="761"/>
      <c r="AE5" s="762"/>
      <c r="AF5" s="31"/>
      <c r="AX5" s="4"/>
      <c r="AY5" s="4"/>
      <c r="AZ5" s="49"/>
      <c r="BA5" s="4"/>
    </row>
    <row r="6" spans="1:62" ht="22.5" customHeight="1" thickBot="1">
      <c r="A6" s="541"/>
      <c r="B6" s="902" t="s">
        <v>74</v>
      </c>
      <c r="C6" s="903"/>
      <c r="D6" s="903"/>
      <c r="E6" s="904"/>
      <c r="F6" s="750"/>
      <c r="G6" s="702"/>
      <c r="H6" s="702"/>
      <c r="I6" s="702"/>
      <c r="J6" s="85"/>
      <c r="K6" s="85"/>
      <c r="L6" s="702"/>
      <c r="M6" s="702"/>
      <c r="N6" s="702"/>
      <c r="O6" s="703"/>
      <c r="P6" s="900"/>
      <c r="Q6" s="729"/>
      <c r="R6" s="733"/>
      <c r="S6" s="763"/>
      <c r="T6" s="764"/>
      <c r="U6" s="764"/>
      <c r="V6" s="764"/>
      <c r="W6" s="764"/>
      <c r="X6" s="764"/>
      <c r="Y6" s="764"/>
      <c r="Z6" s="764"/>
      <c r="AA6" s="764"/>
      <c r="AB6" s="765"/>
      <c r="AC6" s="763"/>
      <c r="AD6" s="764"/>
      <c r="AE6" s="765"/>
      <c r="AF6" s="31"/>
      <c r="AX6" s="4"/>
      <c r="AY6" s="4"/>
      <c r="AZ6" s="49"/>
      <c r="BA6" s="4"/>
    </row>
    <row r="7" spans="1:62" ht="22.5" customHeight="1">
      <c r="A7" s="541" t="s">
        <v>481</v>
      </c>
      <c r="B7" s="897">
        <v>0.39583333333333331</v>
      </c>
      <c r="C7" s="898"/>
      <c r="D7" s="898"/>
      <c r="E7" s="898"/>
      <c r="F7" s="739" t="str">
        <f>'3日目本選'!F95:I95</f>
        <v>旭</v>
      </c>
      <c r="G7" s="707"/>
      <c r="H7" s="707"/>
      <c r="I7" s="707"/>
      <c r="J7" s="896" t="s">
        <v>591</v>
      </c>
      <c r="K7" s="896"/>
      <c r="L7" s="707" t="str">
        <f>'3日目本選'!L95:O95</f>
        <v>港</v>
      </c>
      <c r="M7" s="707"/>
      <c r="N7" s="707"/>
      <c r="O7" s="773"/>
      <c r="P7" s="835" t="str">
        <f>F11</f>
        <v>西寝屋川</v>
      </c>
      <c r="Q7" s="836"/>
      <c r="R7" s="837"/>
      <c r="S7" s="739" t="str">
        <f>'3日目本選'!S95:V95</f>
        <v>交野</v>
      </c>
      <c r="T7" s="707"/>
      <c r="U7" s="707"/>
      <c r="V7" s="707"/>
      <c r="W7" s="896" t="s">
        <v>593</v>
      </c>
      <c r="X7" s="896"/>
      <c r="Y7" s="707" t="str">
        <f>'3日目本選'!Y95:AB95</f>
        <v>四條畷</v>
      </c>
      <c r="Z7" s="707"/>
      <c r="AA7" s="707"/>
      <c r="AB7" s="773"/>
      <c r="AC7" s="835" t="str">
        <f>S11</f>
        <v>緑風冠</v>
      </c>
      <c r="AD7" s="836"/>
      <c r="AE7" s="837"/>
      <c r="AF7" s="31"/>
      <c r="AX7" s="4"/>
      <c r="AY7" s="4"/>
      <c r="AZ7" s="49"/>
      <c r="BA7" s="4"/>
    </row>
    <row r="8" spans="1:62" ht="22.5" customHeight="1">
      <c r="A8" s="541"/>
      <c r="B8" s="902" t="s">
        <v>74</v>
      </c>
      <c r="C8" s="903"/>
      <c r="D8" s="903"/>
      <c r="E8" s="904"/>
      <c r="F8" s="712"/>
      <c r="G8" s="713"/>
      <c r="H8" s="713"/>
      <c r="I8" s="713"/>
      <c r="J8" s="479"/>
      <c r="K8" s="479"/>
      <c r="L8" s="713"/>
      <c r="M8" s="713"/>
      <c r="N8" s="713"/>
      <c r="O8" s="720"/>
      <c r="P8" s="814" t="str">
        <f>L11</f>
        <v>大手前</v>
      </c>
      <c r="Q8" s="815"/>
      <c r="R8" s="816"/>
      <c r="S8" s="712"/>
      <c r="T8" s="713"/>
      <c r="U8" s="713"/>
      <c r="V8" s="713"/>
      <c r="W8" s="479"/>
      <c r="X8" s="479"/>
      <c r="Y8" s="713"/>
      <c r="Z8" s="713"/>
      <c r="AA8" s="713"/>
      <c r="AB8" s="720"/>
      <c r="AC8" s="814" t="str">
        <f>Y11</f>
        <v>門真西</v>
      </c>
      <c r="AD8" s="815"/>
      <c r="AE8" s="816"/>
      <c r="AF8" s="31"/>
      <c r="AX8" s="4"/>
      <c r="AY8" s="4"/>
      <c r="AZ8" s="49"/>
      <c r="BA8" s="4"/>
    </row>
    <row r="9" spans="1:62" ht="22.5" customHeight="1">
      <c r="A9" s="541" t="s">
        <v>482</v>
      </c>
      <c r="B9" s="897">
        <v>0.45833333333333331</v>
      </c>
      <c r="C9" s="898"/>
      <c r="D9" s="898"/>
      <c r="E9" s="905"/>
      <c r="F9" s="877" t="str">
        <f>予選記入用!H43</f>
        <v>守口東</v>
      </c>
      <c r="G9" s="878"/>
      <c r="H9" s="878"/>
      <c r="I9" s="878"/>
      <c r="J9" s="901" t="s">
        <v>594</v>
      </c>
      <c r="K9" s="901"/>
      <c r="L9" s="878" t="str">
        <f>予選記入用!C43</f>
        <v>皐が丘</v>
      </c>
      <c r="M9" s="878"/>
      <c r="N9" s="878"/>
      <c r="O9" s="951"/>
      <c r="P9" s="835" t="str">
        <f>F7</f>
        <v>旭</v>
      </c>
      <c r="Q9" s="836"/>
      <c r="R9" s="837"/>
      <c r="S9" s="877" t="str">
        <f>予選記入用!M43</f>
        <v>門真なみはや</v>
      </c>
      <c r="T9" s="878"/>
      <c r="U9" s="878"/>
      <c r="V9" s="878"/>
      <c r="W9" s="901" t="s">
        <v>595</v>
      </c>
      <c r="X9" s="901"/>
      <c r="Y9" s="878" t="str">
        <f>予選記入用!R44</f>
        <v>茨田</v>
      </c>
      <c r="Z9" s="878"/>
      <c r="AA9" s="878"/>
      <c r="AB9" s="951"/>
      <c r="AC9" s="835" t="str">
        <f>S7</f>
        <v>交野</v>
      </c>
      <c r="AD9" s="836"/>
      <c r="AE9" s="837"/>
      <c r="AF9" s="31"/>
      <c r="AX9" s="4"/>
      <c r="AY9" s="4"/>
      <c r="AZ9" s="49"/>
      <c r="BA9" s="4"/>
    </row>
    <row r="10" spans="1:62" ht="22.5" customHeight="1">
      <c r="A10" s="541"/>
      <c r="B10" s="902" t="s">
        <v>74</v>
      </c>
      <c r="C10" s="903"/>
      <c r="D10" s="903"/>
      <c r="E10" s="904"/>
      <c r="F10" s="906"/>
      <c r="G10" s="875"/>
      <c r="H10" s="875"/>
      <c r="I10" s="875"/>
      <c r="J10" s="93"/>
      <c r="K10" s="93"/>
      <c r="L10" s="875"/>
      <c r="M10" s="875"/>
      <c r="N10" s="875"/>
      <c r="O10" s="876"/>
      <c r="P10" s="814"/>
      <c r="Q10" s="815"/>
      <c r="R10" s="816"/>
      <c r="S10" s="906"/>
      <c r="T10" s="875"/>
      <c r="U10" s="875"/>
      <c r="V10" s="875"/>
      <c r="W10" s="93"/>
      <c r="X10" s="93"/>
      <c r="Y10" s="875"/>
      <c r="Z10" s="875"/>
      <c r="AA10" s="875"/>
      <c r="AB10" s="876"/>
      <c r="AC10" s="814"/>
      <c r="AD10" s="815"/>
      <c r="AE10" s="816"/>
      <c r="AF10" s="31"/>
      <c r="AX10" s="4"/>
      <c r="AY10" s="4"/>
      <c r="AZ10" s="49"/>
      <c r="BA10" s="4"/>
    </row>
    <row r="11" spans="1:62" ht="22.5" customHeight="1">
      <c r="A11" s="541" t="s">
        <v>483</v>
      </c>
      <c r="B11" s="948">
        <v>0.49305555555555558</v>
      </c>
      <c r="C11" s="723"/>
      <c r="D11" s="723"/>
      <c r="E11" s="723"/>
      <c r="F11" s="739" t="str">
        <f>'3日目本選'!F94:I94</f>
        <v>西寝屋川</v>
      </c>
      <c r="G11" s="707"/>
      <c r="H11" s="707"/>
      <c r="I11" s="707"/>
      <c r="J11" s="896" t="s">
        <v>597</v>
      </c>
      <c r="K11" s="896"/>
      <c r="L11" s="707" t="str">
        <f>'3日目本選'!L94:O94</f>
        <v>大手前</v>
      </c>
      <c r="M11" s="707"/>
      <c r="N11" s="707"/>
      <c r="O11" s="773"/>
      <c r="P11" s="835" t="str">
        <f>L7</f>
        <v>港</v>
      </c>
      <c r="Q11" s="836"/>
      <c r="R11" s="837"/>
      <c r="S11" s="739" t="str">
        <f>'3日目本選'!S94:V94</f>
        <v>緑風冠</v>
      </c>
      <c r="T11" s="707"/>
      <c r="U11" s="707"/>
      <c r="V11" s="707"/>
      <c r="W11" s="896" t="s">
        <v>596</v>
      </c>
      <c r="X11" s="896"/>
      <c r="Y11" s="707" t="str">
        <f>'3日目本選'!Y94:AB94</f>
        <v>門真西</v>
      </c>
      <c r="Z11" s="707"/>
      <c r="AA11" s="707"/>
      <c r="AB11" s="773"/>
      <c r="AC11" s="835" t="str">
        <f>Y7</f>
        <v>四條畷</v>
      </c>
      <c r="AD11" s="836"/>
      <c r="AE11" s="837"/>
      <c r="AF11" s="31"/>
      <c r="AX11" s="4"/>
      <c r="AY11" s="4"/>
      <c r="AZ11" s="49"/>
      <c r="BA11" s="4"/>
    </row>
    <row r="12" spans="1:62" ht="22.5" customHeight="1">
      <c r="A12" s="541"/>
      <c r="B12" s="939" t="s">
        <v>74</v>
      </c>
      <c r="C12" s="940"/>
      <c r="D12" s="940"/>
      <c r="E12" s="941"/>
      <c r="F12" s="712"/>
      <c r="G12" s="713"/>
      <c r="H12" s="713"/>
      <c r="I12" s="713"/>
      <c r="J12" s="479"/>
      <c r="K12" s="479"/>
      <c r="L12" s="713"/>
      <c r="M12" s="713"/>
      <c r="N12" s="713"/>
      <c r="O12" s="720"/>
      <c r="P12" s="814"/>
      <c r="Q12" s="815"/>
      <c r="R12" s="816"/>
      <c r="S12" s="712"/>
      <c r="T12" s="713"/>
      <c r="U12" s="713"/>
      <c r="V12" s="713"/>
      <c r="W12" s="479"/>
      <c r="X12" s="479"/>
      <c r="Y12" s="713"/>
      <c r="Z12" s="713"/>
      <c r="AA12" s="713"/>
      <c r="AB12" s="720"/>
      <c r="AC12" s="814"/>
      <c r="AD12" s="815"/>
      <c r="AE12" s="816"/>
      <c r="AF12" s="31"/>
      <c r="AX12" s="4"/>
      <c r="AY12" s="4"/>
      <c r="AZ12" s="49"/>
      <c r="BA12" s="4"/>
    </row>
    <row r="13" spans="1:62" ht="22.5" customHeight="1">
      <c r="A13" s="541" t="s">
        <v>484</v>
      </c>
      <c r="B13" s="948">
        <v>0.55555555555555558</v>
      </c>
      <c r="C13" s="723"/>
      <c r="D13" s="723"/>
      <c r="E13" s="727"/>
      <c r="F13" s="741" t="str">
        <f>予選記入用!R43</f>
        <v>枚方なぎさ</v>
      </c>
      <c r="G13" s="700"/>
      <c r="H13" s="700"/>
      <c r="I13" s="700"/>
      <c r="J13" s="907" t="s">
        <v>599</v>
      </c>
      <c r="K13" s="907"/>
      <c r="L13" s="700" t="str">
        <f>予選記入用!H43</f>
        <v>守口東</v>
      </c>
      <c r="M13" s="700"/>
      <c r="N13" s="700"/>
      <c r="O13" s="701"/>
      <c r="P13" s="687" t="str">
        <f>F17</f>
        <v>牧野</v>
      </c>
      <c r="Q13" s="688"/>
      <c r="R13" s="689"/>
      <c r="S13" s="741" t="str">
        <f>予選記入用!C43</f>
        <v>皐が丘</v>
      </c>
      <c r="T13" s="700"/>
      <c r="U13" s="700"/>
      <c r="V13" s="700"/>
      <c r="W13" s="901" t="s">
        <v>600</v>
      </c>
      <c r="X13" s="901"/>
      <c r="Y13" s="700" t="str">
        <f>予選記入用!M43</f>
        <v>門真なみはや</v>
      </c>
      <c r="Z13" s="700"/>
      <c r="AA13" s="700"/>
      <c r="AB13" s="701"/>
      <c r="AC13" s="687" t="str">
        <f>S17</f>
        <v>枚方津田</v>
      </c>
      <c r="AD13" s="688"/>
      <c r="AE13" s="689"/>
      <c r="AF13" s="31"/>
      <c r="AX13" s="4"/>
      <c r="AY13" s="4"/>
      <c r="AZ13" s="49"/>
      <c r="BA13" s="4"/>
    </row>
    <row r="14" spans="1:62" ht="22.5" customHeight="1">
      <c r="A14" s="541"/>
      <c r="B14" s="939" t="s">
        <v>74</v>
      </c>
      <c r="C14" s="940"/>
      <c r="D14" s="940"/>
      <c r="E14" s="941"/>
      <c r="F14" s="750"/>
      <c r="G14" s="702"/>
      <c r="H14" s="702"/>
      <c r="I14" s="702"/>
      <c r="J14" s="85"/>
      <c r="K14" s="85"/>
      <c r="L14" s="702"/>
      <c r="M14" s="702"/>
      <c r="N14" s="702"/>
      <c r="O14" s="703"/>
      <c r="P14" s="690" t="str">
        <f>L17</f>
        <v>市岡</v>
      </c>
      <c r="Q14" s="691"/>
      <c r="R14" s="692"/>
      <c r="S14" s="750"/>
      <c r="T14" s="702"/>
      <c r="U14" s="702"/>
      <c r="V14" s="702"/>
      <c r="W14" s="93"/>
      <c r="X14" s="93"/>
      <c r="Y14" s="702"/>
      <c r="Z14" s="702"/>
      <c r="AA14" s="702"/>
      <c r="AB14" s="703"/>
      <c r="AC14" s="690" t="str">
        <f>Y17</f>
        <v>香里丘</v>
      </c>
      <c r="AD14" s="691"/>
      <c r="AE14" s="692"/>
      <c r="AF14" s="31"/>
      <c r="AX14" s="4"/>
      <c r="AY14" s="4"/>
      <c r="AZ14" s="49"/>
      <c r="BA14" s="4"/>
    </row>
    <row r="15" spans="1:62" ht="22.5" customHeight="1">
      <c r="A15" s="541" t="s">
        <v>485</v>
      </c>
      <c r="B15" s="948">
        <v>0.59027777777777779</v>
      </c>
      <c r="C15" s="723"/>
      <c r="D15" s="723"/>
      <c r="E15" s="723"/>
      <c r="F15" s="751" t="str">
        <f>'3日目本選'!F50:I50</f>
        <v>長尾</v>
      </c>
      <c r="G15" s="746"/>
      <c r="H15" s="746"/>
      <c r="I15" s="746"/>
      <c r="J15" s="895" t="s">
        <v>672</v>
      </c>
      <c r="K15" s="895"/>
      <c r="L15" s="746" t="str">
        <f>'3日目本選'!L50:O50</f>
        <v>芦間</v>
      </c>
      <c r="M15" s="746"/>
      <c r="N15" s="746"/>
      <c r="O15" s="757"/>
      <c r="P15" s="942" t="str">
        <f>F13</f>
        <v>枚方なぎさ</v>
      </c>
      <c r="Q15" s="943"/>
      <c r="R15" s="944"/>
      <c r="S15" s="751" t="str">
        <f>'3日目本選'!S50:V50</f>
        <v>枚方</v>
      </c>
      <c r="T15" s="746"/>
      <c r="U15" s="746"/>
      <c r="V15" s="746"/>
      <c r="W15" s="895" t="s">
        <v>663</v>
      </c>
      <c r="X15" s="895"/>
      <c r="Y15" s="746" t="str">
        <f>'3日目本選'!Y50:AB50</f>
        <v>寝屋川</v>
      </c>
      <c r="Z15" s="746"/>
      <c r="AA15" s="746"/>
      <c r="AB15" s="757"/>
      <c r="AC15" s="942" t="str">
        <f>Y13</f>
        <v>門真なみはや</v>
      </c>
      <c r="AD15" s="943"/>
      <c r="AE15" s="944"/>
      <c r="BD15" s="49"/>
    </row>
    <row r="16" spans="1:62" ht="22.5" customHeight="1">
      <c r="A16" s="541"/>
      <c r="B16" s="939" t="s">
        <v>74</v>
      </c>
      <c r="C16" s="940"/>
      <c r="D16" s="940"/>
      <c r="E16" s="941"/>
      <c r="F16" s="699"/>
      <c r="G16" s="697"/>
      <c r="H16" s="697"/>
      <c r="I16" s="697"/>
      <c r="J16" s="402"/>
      <c r="K16" s="402"/>
      <c r="L16" s="697"/>
      <c r="M16" s="697"/>
      <c r="N16" s="697"/>
      <c r="O16" s="698"/>
      <c r="P16" s="743" t="str">
        <f>L13</f>
        <v>守口東</v>
      </c>
      <c r="Q16" s="744"/>
      <c r="R16" s="745"/>
      <c r="S16" s="699"/>
      <c r="T16" s="697"/>
      <c r="U16" s="697"/>
      <c r="V16" s="697"/>
      <c r="W16" s="402"/>
      <c r="X16" s="402"/>
      <c r="Y16" s="697"/>
      <c r="Z16" s="697"/>
      <c r="AA16" s="697"/>
      <c r="AB16" s="698"/>
      <c r="AC16" s="743" t="str">
        <f>Y9</f>
        <v>茨田</v>
      </c>
      <c r="AD16" s="744"/>
      <c r="AE16" s="745"/>
      <c r="BD16" s="49"/>
    </row>
    <row r="17" spans="1:59" ht="22.5" customHeight="1">
      <c r="A17" s="541" t="s">
        <v>486</v>
      </c>
      <c r="B17" s="948">
        <v>0.65277777777777779</v>
      </c>
      <c r="C17" s="723"/>
      <c r="D17" s="723"/>
      <c r="E17" s="727"/>
      <c r="F17" s="751" t="str">
        <f>'3日目本選'!F49:I49</f>
        <v>牧野</v>
      </c>
      <c r="G17" s="746"/>
      <c r="H17" s="746"/>
      <c r="I17" s="746"/>
      <c r="J17" s="895" t="s">
        <v>689</v>
      </c>
      <c r="K17" s="895"/>
      <c r="L17" s="746" t="str">
        <f>'3日目本選'!L49:O49</f>
        <v>市岡</v>
      </c>
      <c r="M17" s="746"/>
      <c r="N17" s="746"/>
      <c r="O17" s="757"/>
      <c r="P17" s="687" t="str">
        <f>F15</f>
        <v>長尾</v>
      </c>
      <c r="Q17" s="688"/>
      <c r="R17" s="689"/>
      <c r="S17" s="751" t="str">
        <f>'3日目本選'!S49:V49</f>
        <v>枚方津田</v>
      </c>
      <c r="T17" s="746"/>
      <c r="U17" s="746"/>
      <c r="V17" s="746"/>
      <c r="W17" s="895" t="s">
        <v>690</v>
      </c>
      <c r="X17" s="895"/>
      <c r="Y17" s="746" t="str">
        <f>'3日目本選'!Y49:AB49</f>
        <v>香里丘</v>
      </c>
      <c r="Z17" s="746"/>
      <c r="AA17" s="746"/>
      <c r="AB17" s="757"/>
      <c r="AC17" s="687" t="str">
        <f>S15</f>
        <v>枚方</v>
      </c>
      <c r="AD17" s="688"/>
      <c r="AE17" s="689"/>
      <c r="BD17" s="49"/>
    </row>
    <row r="18" spans="1:59" ht="22.5" customHeight="1" thickBot="1">
      <c r="A18" s="541"/>
      <c r="B18" s="954" t="s">
        <v>74</v>
      </c>
      <c r="C18" s="955"/>
      <c r="D18" s="955"/>
      <c r="E18" s="956"/>
      <c r="F18" s="963"/>
      <c r="G18" s="891"/>
      <c r="H18" s="891"/>
      <c r="I18" s="891"/>
      <c r="J18" s="480"/>
      <c r="K18" s="480"/>
      <c r="L18" s="891"/>
      <c r="M18" s="891"/>
      <c r="N18" s="891"/>
      <c r="O18" s="892"/>
      <c r="P18" s="754" t="str">
        <f>L15</f>
        <v>芦間</v>
      </c>
      <c r="Q18" s="755"/>
      <c r="R18" s="756"/>
      <c r="S18" s="963"/>
      <c r="T18" s="891"/>
      <c r="U18" s="891"/>
      <c r="V18" s="891"/>
      <c r="W18" s="480"/>
      <c r="X18" s="480"/>
      <c r="Y18" s="891"/>
      <c r="Z18" s="891"/>
      <c r="AA18" s="891"/>
      <c r="AB18" s="892"/>
      <c r="AC18" s="754" t="str">
        <f>Y15</f>
        <v>寝屋川</v>
      </c>
      <c r="AD18" s="755"/>
      <c r="AE18" s="756"/>
      <c r="BD18" s="49"/>
    </row>
    <row r="19" spans="1:59" ht="22.5" customHeight="1" thickBot="1">
      <c r="B19" s="949">
        <v>0.72222222222222221</v>
      </c>
      <c r="C19" s="950"/>
      <c r="D19" s="950"/>
      <c r="E19" s="950"/>
      <c r="F19" s="914" t="s">
        <v>60</v>
      </c>
      <c r="G19" s="915"/>
      <c r="H19" s="915"/>
      <c r="I19" s="915"/>
      <c r="J19" s="915"/>
      <c r="K19" s="915"/>
      <c r="L19" s="915"/>
      <c r="M19" s="915"/>
      <c r="N19" s="915"/>
      <c r="O19" s="915"/>
      <c r="P19" s="915"/>
      <c r="Q19" s="915"/>
      <c r="R19" s="915"/>
      <c r="S19" s="915"/>
      <c r="T19" s="915"/>
      <c r="U19" s="915"/>
      <c r="V19" s="915"/>
      <c r="W19" s="915"/>
      <c r="X19" s="915"/>
      <c r="Y19" s="915"/>
      <c r="Z19" s="915"/>
      <c r="AA19" s="915"/>
      <c r="AB19" s="915"/>
      <c r="AC19" s="915"/>
      <c r="AD19" s="915"/>
      <c r="AE19" s="916"/>
      <c r="BD19" s="49"/>
    </row>
    <row r="20" spans="1:59" ht="22.5" customHeight="1" thickBot="1">
      <c r="B20" s="957">
        <v>0.74305555555555547</v>
      </c>
      <c r="C20" s="647"/>
      <c r="D20" s="647"/>
      <c r="E20" s="647"/>
      <c r="F20" s="960" t="s">
        <v>61</v>
      </c>
      <c r="G20" s="961"/>
      <c r="H20" s="961"/>
      <c r="I20" s="961"/>
      <c r="J20" s="961"/>
      <c r="K20" s="961"/>
      <c r="L20" s="961"/>
      <c r="M20" s="961"/>
      <c r="N20" s="961"/>
      <c r="O20" s="961"/>
      <c r="P20" s="961"/>
      <c r="Q20" s="961"/>
      <c r="R20" s="961"/>
      <c r="S20" s="961"/>
      <c r="T20" s="961"/>
      <c r="U20" s="961"/>
      <c r="V20" s="961"/>
      <c r="W20" s="961"/>
      <c r="X20" s="961"/>
      <c r="Y20" s="961"/>
      <c r="Z20" s="961"/>
      <c r="AA20" s="961"/>
      <c r="AB20" s="961"/>
      <c r="AC20" s="961"/>
      <c r="AD20" s="961"/>
      <c r="AE20" s="962"/>
      <c r="BD20" s="49"/>
    </row>
    <row r="21" spans="1:59" ht="22.5" customHeight="1" thickBot="1">
      <c r="B21" s="952">
        <v>0.75694444444444453</v>
      </c>
      <c r="C21" s="953"/>
      <c r="D21" s="953"/>
      <c r="E21" s="953"/>
      <c r="F21" s="888" t="s">
        <v>492</v>
      </c>
      <c r="G21" s="889"/>
      <c r="H21" s="889"/>
      <c r="I21" s="889"/>
      <c r="J21" s="889"/>
      <c r="K21" s="889"/>
      <c r="L21" s="889"/>
      <c r="M21" s="889"/>
      <c r="N21" s="889"/>
      <c r="O21" s="889"/>
      <c r="P21" s="889"/>
      <c r="Q21" s="889"/>
      <c r="R21" s="889"/>
      <c r="S21" s="889"/>
      <c r="T21" s="889"/>
      <c r="U21" s="889"/>
      <c r="V21" s="889"/>
      <c r="W21" s="889"/>
      <c r="X21" s="889"/>
      <c r="Y21" s="889"/>
      <c r="Z21" s="889"/>
      <c r="AA21" s="889"/>
      <c r="AB21" s="889"/>
      <c r="AC21" s="889"/>
      <c r="AD21" s="889"/>
      <c r="AE21" s="890"/>
      <c r="BD21"/>
    </row>
    <row r="22" spans="1:59" ht="7.5" customHeight="1">
      <c r="B22" s="5"/>
      <c r="BD22" s="50"/>
    </row>
    <row r="23" spans="1:59" ht="33" customHeight="1" thickBot="1">
      <c r="B23" s="21" t="s">
        <v>426</v>
      </c>
      <c r="BD23" s="49"/>
    </row>
    <row r="24" spans="1:59" s="11" customFormat="1" ht="26.25" customHeight="1" thickBot="1">
      <c r="B24" s="978"/>
      <c r="C24" s="616"/>
      <c r="D24" s="979"/>
      <c r="E24" s="616" t="str">
        <f>B25</f>
        <v>皐が丘</v>
      </c>
      <c r="F24" s="616"/>
      <c r="G24" s="616"/>
      <c r="H24" s="615" t="str">
        <f>B26</f>
        <v>守口東</v>
      </c>
      <c r="I24" s="616"/>
      <c r="J24" s="617"/>
      <c r="K24" s="844" t="str">
        <f>B27</f>
        <v>門真なみはや</v>
      </c>
      <c r="L24" s="845"/>
      <c r="M24" s="845"/>
      <c r="N24" s="985" t="str">
        <f>B28</f>
        <v>枚方なぎさ</v>
      </c>
      <c r="O24" s="986"/>
      <c r="P24" s="987"/>
      <c r="Q24" s="663" t="str">
        <f>B29</f>
        <v>茨田</v>
      </c>
      <c r="R24" s="663"/>
      <c r="S24" s="663"/>
      <c r="T24" s="854" t="s">
        <v>28</v>
      </c>
      <c r="U24" s="592"/>
      <c r="V24" s="590" t="s">
        <v>29</v>
      </c>
      <c r="W24" s="618"/>
      <c r="X24" s="988" t="s">
        <v>396</v>
      </c>
      <c r="Y24" s="974"/>
      <c r="Z24" s="968" t="s">
        <v>377</v>
      </c>
      <c r="AA24" s="974"/>
      <c r="AB24" s="968" t="s">
        <v>397</v>
      </c>
      <c r="AC24" s="969"/>
      <c r="AD24" s="893" t="s">
        <v>30</v>
      </c>
      <c r="AE24" s="894"/>
      <c r="AF24" s="11">
        <v>1</v>
      </c>
      <c r="AG24" s="11">
        <v>2</v>
      </c>
      <c r="AH24" s="11">
        <v>3</v>
      </c>
      <c r="AI24" s="11">
        <v>4</v>
      </c>
      <c r="AJ24" s="11">
        <v>5</v>
      </c>
      <c r="AK24" s="11">
        <v>1</v>
      </c>
      <c r="AL24" s="11">
        <v>2</v>
      </c>
      <c r="AM24" s="11">
        <v>3</v>
      </c>
      <c r="AN24" s="11">
        <v>4</v>
      </c>
      <c r="AO24" s="11">
        <v>5</v>
      </c>
      <c r="AP24" s="11">
        <v>1</v>
      </c>
      <c r="AQ24" s="11">
        <v>2</v>
      </c>
      <c r="AR24" s="11">
        <v>3</v>
      </c>
      <c r="AS24" s="11">
        <v>4</v>
      </c>
      <c r="AT24" s="18">
        <v>5</v>
      </c>
    </row>
    <row r="25" spans="1:59" s="11" customFormat="1" ht="26.25" customHeight="1" thickTop="1">
      <c r="B25" s="900" t="str">
        <f>予選記入用!C43</f>
        <v>皐が丘</v>
      </c>
      <c r="C25" s="729"/>
      <c r="D25" s="980"/>
      <c r="E25" s="982"/>
      <c r="F25" s="983"/>
      <c r="G25" s="984"/>
      <c r="H25" s="481">
        <f>G26</f>
        <v>33</v>
      </c>
      <c r="I25" s="482" t="str">
        <f>IF(F26="○","×",IF(F26="×","○",IF(F26="△","△")))</f>
        <v>○</v>
      </c>
      <c r="J25" s="483">
        <f>E26</f>
        <v>23</v>
      </c>
      <c r="K25" s="484">
        <f>G27</f>
        <v>21</v>
      </c>
      <c r="L25" s="485" t="str">
        <f>IF(F27="○","×",IF(F27="×","○",IF(F27="△","△")))</f>
        <v>×</v>
      </c>
      <c r="M25" s="486">
        <f>E27</f>
        <v>30</v>
      </c>
      <c r="N25" s="484">
        <f>G28</f>
        <v>33</v>
      </c>
      <c r="O25" s="485" t="str">
        <f>IF(F28="○","×",IF(F28="×","○",IF(F28="△","△")))</f>
        <v>○</v>
      </c>
      <c r="P25" s="486">
        <f>E28</f>
        <v>20</v>
      </c>
      <c r="Q25" s="484">
        <f>G29</f>
        <v>48</v>
      </c>
      <c r="R25" s="485" t="str">
        <f>IF(F29="○","×",IF(F29="×","○",IF(F29="△","△")))</f>
        <v>○</v>
      </c>
      <c r="S25" s="485">
        <f>E29</f>
        <v>10</v>
      </c>
      <c r="T25" s="855">
        <f>SUM(AF25:AJ25)</f>
        <v>3</v>
      </c>
      <c r="U25" s="856"/>
      <c r="V25" s="841">
        <f>SUM(AK25:AO25)</f>
        <v>1</v>
      </c>
      <c r="W25" s="842"/>
      <c r="X25" s="981">
        <f>K25+N25+Q25+H25</f>
        <v>135</v>
      </c>
      <c r="Y25" s="975"/>
      <c r="Z25" s="970">
        <f>M25+P25+S25+J25</f>
        <v>83</v>
      </c>
      <c r="AA25" s="975"/>
      <c r="AB25" s="970">
        <f>X25-Z25</f>
        <v>52</v>
      </c>
      <c r="AC25" s="971"/>
      <c r="AD25" s="846">
        <f>RANK(T25,$V$25:$W$29,0)</f>
        <v>2</v>
      </c>
      <c r="AE25" s="847"/>
      <c r="AF25" s="11" t="str">
        <f>IF(F25="○",1,"")</f>
        <v/>
      </c>
      <c r="AG25" s="11">
        <f>IF(I25="○",1,"")</f>
        <v>1</v>
      </c>
      <c r="AH25" s="11" t="str">
        <f>IF(L25="○",1,"")</f>
        <v/>
      </c>
      <c r="AI25" s="11">
        <f>IF(O25="○",1,"")</f>
        <v>1</v>
      </c>
      <c r="AJ25" s="11">
        <f>IF(R25="○",1,"")</f>
        <v>1</v>
      </c>
      <c r="AK25" s="11" t="str">
        <f>IF(F25="×",1,"")</f>
        <v/>
      </c>
      <c r="AL25" s="11" t="str">
        <f>IF(I25="×",1,"")</f>
        <v/>
      </c>
      <c r="AM25" s="11">
        <f>IF(L25="×",1,"")</f>
        <v>1</v>
      </c>
      <c r="AN25" s="11" t="str">
        <f>IF(O25="×",1,"")</f>
        <v/>
      </c>
      <c r="AO25" s="11" t="str">
        <f>IF(R25="×",1,"")</f>
        <v/>
      </c>
      <c r="AP25" s="11" t="str">
        <f>IF(F25="△",1,"")</f>
        <v/>
      </c>
      <c r="AQ25" s="11" t="str">
        <f>IF(I25="△",1,"")</f>
        <v/>
      </c>
      <c r="AR25" s="11" t="str">
        <f>IF(L25="△",1,"")</f>
        <v/>
      </c>
      <c r="AS25" s="11" t="str">
        <f>IF(O25="△",1,"")</f>
        <v/>
      </c>
      <c r="AT25" s="11" t="str">
        <f>IF(R25="△",1,"")</f>
        <v/>
      </c>
    </row>
    <row r="26" spans="1:59" s="11" customFormat="1" ht="26.25" customHeight="1">
      <c r="B26" s="867" t="str">
        <f>予選記入用!H43</f>
        <v>守口東</v>
      </c>
      <c r="C26" s="868"/>
      <c r="D26" s="869"/>
      <c r="E26" s="487">
        <v>23</v>
      </c>
      <c r="F26" s="488" t="str">
        <f>IF(E26&gt;G26,"○",IF(E26&lt;G26,"×",IF(E26=G26,"△")))</f>
        <v>×</v>
      </c>
      <c r="G26" s="489">
        <v>33</v>
      </c>
      <c r="H26" s="860"/>
      <c r="I26" s="861"/>
      <c r="J26" s="862"/>
      <c r="K26" s="490">
        <f>J27</f>
        <v>11</v>
      </c>
      <c r="L26" s="488" t="str">
        <f>IF(I27="○","×",IF(I27="×","○",IF(I27="△","△")))</f>
        <v>×</v>
      </c>
      <c r="M26" s="489">
        <f>H27</f>
        <v>31</v>
      </c>
      <c r="N26" s="490">
        <f>J28</f>
        <v>26</v>
      </c>
      <c r="O26" s="488" t="str">
        <f>IF(I28="○","×",IF(I28="×","○",IF(I28="△","△")))</f>
        <v>○</v>
      </c>
      <c r="P26" s="489">
        <f>H28</f>
        <v>24</v>
      </c>
      <c r="Q26" s="490">
        <f>J29</f>
        <v>40</v>
      </c>
      <c r="R26" s="488" t="str">
        <f>IF(I29="○","×",IF(I29="×","○",IF(I29="△","△")))</f>
        <v>○</v>
      </c>
      <c r="S26" s="488">
        <f>H29</f>
        <v>26</v>
      </c>
      <c r="T26" s="857">
        <f>SUM(AF26:AJ26)</f>
        <v>2</v>
      </c>
      <c r="U26" s="611"/>
      <c r="V26" s="609">
        <f>SUM(AK26:AO26)</f>
        <v>2</v>
      </c>
      <c r="W26" s="843"/>
      <c r="X26" s="865">
        <f>K26+N26+Q26+E26</f>
        <v>100</v>
      </c>
      <c r="Y26" s="866"/>
      <c r="Z26" s="972">
        <f>M26+P26+S26+G26</f>
        <v>114</v>
      </c>
      <c r="AA26" s="866"/>
      <c r="AB26" s="972">
        <f>X26-Z26</f>
        <v>-14</v>
      </c>
      <c r="AC26" s="973"/>
      <c r="AD26" s="848">
        <f>RANK(T26,$V$25:$W$29,0)</f>
        <v>3</v>
      </c>
      <c r="AE26" s="849"/>
      <c r="AF26" s="11" t="str">
        <f>IF(F26="○",1,"")</f>
        <v/>
      </c>
      <c r="AG26" s="11" t="str">
        <f>IF(I26="○",1,"")</f>
        <v/>
      </c>
      <c r="AH26" s="11" t="str">
        <f>IF(L26="○",1,"")</f>
        <v/>
      </c>
      <c r="AI26" s="11">
        <f>IF(O26="○",1,"")</f>
        <v>1</v>
      </c>
      <c r="AJ26" s="11">
        <f>IF(R26="○",1,"")</f>
        <v>1</v>
      </c>
      <c r="AK26" s="11">
        <f>IF(F26="×",1,"")</f>
        <v>1</v>
      </c>
      <c r="AL26" s="11" t="str">
        <f>IF(I26="×",1,"")</f>
        <v/>
      </c>
      <c r="AM26" s="11">
        <f>IF(L26="×",1,"")</f>
        <v>1</v>
      </c>
      <c r="AN26" s="11" t="str">
        <f>IF(O26="×",1,"")</f>
        <v/>
      </c>
      <c r="AO26" s="11" t="str">
        <f>IF(R26="×",1,"")</f>
        <v/>
      </c>
      <c r="AP26" s="11" t="str">
        <f>IF(F26="△",1,"")</f>
        <v/>
      </c>
      <c r="AQ26" s="11" t="str">
        <f>IF(I26="△",1,"")</f>
        <v/>
      </c>
      <c r="AR26" s="11" t="str">
        <f>IF(L26="△",1,"")</f>
        <v/>
      </c>
      <c r="AS26" s="11" t="str">
        <f>IF(O26="△",1,"")</f>
        <v/>
      </c>
      <c r="AT26" s="11" t="str">
        <f>IF(R26="△",1,"")</f>
        <v/>
      </c>
    </row>
    <row r="27" spans="1:59" s="11" customFormat="1" ht="26.25" customHeight="1">
      <c r="B27" s="870" t="str">
        <f>予選記入用!M43</f>
        <v>門真なみはや</v>
      </c>
      <c r="C27" s="871"/>
      <c r="D27" s="872"/>
      <c r="E27" s="487">
        <v>30</v>
      </c>
      <c r="F27" s="488" t="str">
        <f>IF(E27&gt;G27,"○",IF(E27&lt;G27,"×",IF(E27=G27,"△")))</f>
        <v>○</v>
      </c>
      <c r="G27" s="489">
        <v>21</v>
      </c>
      <c r="H27" s="490">
        <v>31</v>
      </c>
      <c r="I27" s="488" t="str">
        <f>IF(H27&gt;J27,"○",IF(H27&lt;J27,"×",IF(H27=J27,"△")))</f>
        <v>○</v>
      </c>
      <c r="J27" s="489">
        <v>11</v>
      </c>
      <c r="K27" s="860"/>
      <c r="L27" s="861"/>
      <c r="M27" s="862"/>
      <c r="N27" s="490">
        <f>M28</f>
        <v>42</v>
      </c>
      <c r="O27" s="488" t="str">
        <f>IF(L28="○","×",IF(L28="×","○",IF(L28="△","△")))</f>
        <v>○</v>
      </c>
      <c r="P27" s="489">
        <f>K28</f>
        <v>12</v>
      </c>
      <c r="Q27" s="490">
        <f>M29</f>
        <v>29</v>
      </c>
      <c r="R27" s="488" t="str">
        <f>IF(L29="○","×",IF(L29="×","○",IF(L29="△","△")))</f>
        <v>○</v>
      </c>
      <c r="S27" s="488">
        <f>K29</f>
        <v>16</v>
      </c>
      <c r="T27" s="857">
        <f>SUM(AF27:AJ27)</f>
        <v>4</v>
      </c>
      <c r="U27" s="611"/>
      <c r="V27" s="609">
        <f>SUM(AK27:AO27)</f>
        <v>0</v>
      </c>
      <c r="W27" s="843"/>
      <c r="X27" s="865">
        <f>E27+N27+Q27+H27</f>
        <v>132</v>
      </c>
      <c r="Y27" s="866"/>
      <c r="Z27" s="972">
        <f>G27+P27+S27+J27</f>
        <v>60</v>
      </c>
      <c r="AA27" s="866"/>
      <c r="AB27" s="972">
        <f>X27-Z27</f>
        <v>72</v>
      </c>
      <c r="AC27" s="973"/>
      <c r="AD27" s="848">
        <f>RANK(T27,$V$25:$W$29,0)</f>
        <v>1</v>
      </c>
      <c r="AE27" s="849"/>
      <c r="AF27" s="11">
        <f>IF(F27="○",1,"")</f>
        <v>1</v>
      </c>
      <c r="AG27" s="11">
        <f>IF(I27="○",1,"")</f>
        <v>1</v>
      </c>
      <c r="AH27" s="11" t="str">
        <f>IF(L27="○",1,"")</f>
        <v/>
      </c>
      <c r="AI27" s="11">
        <f>IF(O27="○",1,"")</f>
        <v>1</v>
      </c>
      <c r="AJ27" s="11">
        <f>IF(R27="○",1,"")</f>
        <v>1</v>
      </c>
      <c r="AK27" s="11" t="str">
        <f>IF(F27="×",1,"")</f>
        <v/>
      </c>
      <c r="AL27" s="11" t="str">
        <f>IF(I27="×",1,"")</f>
        <v/>
      </c>
      <c r="AM27" s="11" t="str">
        <f>IF(L27="×",1,"")</f>
        <v/>
      </c>
      <c r="AN27" s="11" t="str">
        <f>IF(O27="×",1,"")</f>
        <v/>
      </c>
      <c r="AO27" s="11" t="str">
        <f>IF(R27="×",1,"")</f>
        <v/>
      </c>
      <c r="AP27" s="11" t="str">
        <f>IF(F27="△",1,"")</f>
        <v/>
      </c>
      <c r="AQ27" s="11" t="str">
        <f>IF(I27="△",1,"")</f>
        <v/>
      </c>
      <c r="AR27" s="11" t="str">
        <f>IF(L27="△",1,"")</f>
        <v/>
      </c>
      <c r="AS27" s="11" t="str">
        <f>IF(O27="△",1,"")</f>
        <v/>
      </c>
      <c r="AT27" s="11" t="str">
        <f>IF(R27="△",1,"")</f>
        <v/>
      </c>
    </row>
    <row r="28" spans="1:59" s="11" customFormat="1" ht="26.25" customHeight="1">
      <c r="B28" s="993" t="str">
        <f>予選記入用!R43</f>
        <v>枚方なぎさ</v>
      </c>
      <c r="C28" s="994"/>
      <c r="D28" s="995"/>
      <c r="E28" s="487">
        <v>20</v>
      </c>
      <c r="F28" s="488" t="str">
        <f>IF(E28&gt;G28,"○",IF(E28&lt;G28,"×",IF(E28=G28,"△")))</f>
        <v>×</v>
      </c>
      <c r="G28" s="489">
        <v>33</v>
      </c>
      <c r="H28" s="490">
        <v>24</v>
      </c>
      <c r="I28" s="488" t="str">
        <f>IF(H28&gt;J28,"○",IF(H28&lt;J28,"×",IF(H28=J28,"△")))</f>
        <v>×</v>
      </c>
      <c r="J28" s="489">
        <v>26</v>
      </c>
      <c r="K28" s="490">
        <v>12</v>
      </c>
      <c r="L28" s="488" t="str">
        <f>IF(K28&gt;M28,"○",IF(K28&lt;M28,"×",IF(K28=M28,"△")))</f>
        <v>×</v>
      </c>
      <c r="M28" s="489">
        <v>42</v>
      </c>
      <c r="N28" s="860"/>
      <c r="O28" s="861"/>
      <c r="P28" s="862"/>
      <c r="Q28" s="491">
        <f>P29</f>
        <v>23</v>
      </c>
      <c r="R28" s="488" t="str">
        <f>IF(O29="○","×",IF(O29="×","○",IF(O29="△","△")))</f>
        <v>×</v>
      </c>
      <c r="S28" s="488">
        <f>N29</f>
        <v>31</v>
      </c>
      <c r="T28" s="857">
        <f>SUM(AF28:AJ28)</f>
        <v>0</v>
      </c>
      <c r="U28" s="611"/>
      <c r="V28" s="609">
        <f>SUM(AK28:AO28)</f>
        <v>4</v>
      </c>
      <c r="W28" s="843"/>
      <c r="X28" s="865">
        <f>K28+E28+Q28+H28</f>
        <v>79</v>
      </c>
      <c r="Y28" s="866"/>
      <c r="Z28" s="972">
        <f>M28+G28+S28+J28</f>
        <v>132</v>
      </c>
      <c r="AA28" s="866"/>
      <c r="AB28" s="972">
        <f>X28-Z28</f>
        <v>-53</v>
      </c>
      <c r="AC28" s="973"/>
      <c r="AD28" s="848">
        <f>RANK(T28,$V$25:$W$29,0)</f>
        <v>5</v>
      </c>
      <c r="AE28" s="849"/>
      <c r="AF28" s="11" t="str">
        <f>IF(F28="○",1,"")</f>
        <v/>
      </c>
      <c r="AG28" s="11" t="str">
        <f>IF(I28="○",1,"")</f>
        <v/>
      </c>
      <c r="AH28" s="11" t="str">
        <f>IF(L28="○",1,"")</f>
        <v/>
      </c>
      <c r="AI28" s="11" t="str">
        <f>IF(O28="○",1,"")</f>
        <v/>
      </c>
      <c r="AJ28" s="11" t="str">
        <f>IF(R28="○",1,"")</f>
        <v/>
      </c>
      <c r="AK28" s="11">
        <f>IF(F28="×",1,"")</f>
        <v>1</v>
      </c>
      <c r="AL28" s="11">
        <f>IF(I28="×",1,"")</f>
        <v>1</v>
      </c>
      <c r="AM28" s="11">
        <f>IF(L28="×",1,"")</f>
        <v>1</v>
      </c>
      <c r="AN28" s="11" t="str">
        <f>IF(O28="×",1,"")</f>
        <v/>
      </c>
      <c r="AO28" s="11">
        <f>IF(R28="×",1,"")</f>
        <v>1</v>
      </c>
      <c r="AP28" s="11" t="str">
        <f>IF(F28="△",1,"")</f>
        <v/>
      </c>
      <c r="AQ28" s="11" t="str">
        <f>IF(I28="△",1,"")</f>
        <v/>
      </c>
      <c r="AR28" s="11" t="str">
        <f>IF(L28="△",1,"")</f>
        <v/>
      </c>
      <c r="AS28" s="11" t="str">
        <f>IF(O28="△",1,"")</f>
        <v/>
      </c>
      <c r="AT28" s="11" t="str">
        <f>IF(R28="△",1,"")</f>
        <v/>
      </c>
    </row>
    <row r="29" spans="1:59" s="11" customFormat="1" ht="26.25" customHeight="1" thickBot="1">
      <c r="B29" s="990" t="str">
        <f>予選記入用!R44</f>
        <v>茨田</v>
      </c>
      <c r="C29" s="991"/>
      <c r="D29" s="992"/>
      <c r="E29" s="492">
        <v>10</v>
      </c>
      <c r="F29" s="493" t="str">
        <f>IF(E29&gt;G29,"○",IF(E29&lt;G29,"×",IF(E29=G29,"△")))</f>
        <v>×</v>
      </c>
      <c r="G29" s="494">
        <v>48</v>
      </c>
      <c r="H29" s="495">
        <v>26</v>
      </c>
      <c r="I29" s="493" t="str">
        <f>IF(H29&gt;J29,"○",IF(H29&lt;J29,"×",IF(H29=J29,"△")))</f>
        <v>×</v>
      </c>
      <c r="J29" s="494">
        <v>40</v>
      </c>
      <c r="K29" s="495">
        <v>16</v>
      </c>
      <c r="L29" s="493" t="str">
        <f>IF(K29&gt;M29,"○",IF(K29&lt;M29,"×",IF(K29=M29,"△")))</f>
        <v>×</v>
      </c>
      <c r="M29" s="494">
        <v>29</v>
      </c>
      <c r="N29" s="495">
        <v>31</v>
      </c>
      <c r="O29" s="493" t="str">
        <f>IF(N29&gt;P29,"○",IF(N29&lt;P29,"×",IF(N29=P29,"△")))</f>
        <v>○</v>
      </c>
      <c r="P29" s="494">
        <v>23</v>
      </c>
      <c r="Q29" s="863"/>
      <c r="R29" s="864"/>
      <c r="S29" s="864"/>
      <c r="T29" s="976">
        <f>SUM(AF29:AJ29)</f>
        <v>1</v>
      </c>
      <c r="U29" s="977"/>
      <c r="V29" s="873">
        <f>SUM(AK29:AO29)</f>
        <v>3</v>
      </c>
      <c r="W29" s="874"/>
      <c r="X29" s="852">
        <f>K29+N29+E29+H29</f>
        <v>83</v>
      </c>
      <c r="Y29" s="853"/>
      <c r="Z29" s="937">
        <f>M29+P29+G29+J29</f>
        <v>140</v>
      </c>
      <c r="AA29" s="853"/>
      <c r="AB29" s="937">
        <f>X29-Z29</f>
        <v>-57</v>
      </c>
      <c r="AC29" s="938"/>
      <c r="AD29" s="850">
        <f>RANK(T29,$V$25:$W$29,0)</f>
        <v>4</v>
      </c>
      <c r="AE29" s="851"/>
      <c r="AF29" s="11" t="str">
        <f>IF(F29="○",1,"")</f>
        <v/>
      </c>
      <c r="AG29" s="11" t="str">
        <f>IF(I29="○",1,"")</f>
        <v/>
      </c>
      <c r="AH29" s="11" t="str">
        <f>IF(L29="○",1,"")</f>
        <v/>
      </c>
      <c r="AI29" s="11">
        <f>IF(O29="○",1,"")</f>
        <v>1</v>
      </c>
      <c r="AJ29" s="11" t="str">
        <f>IF(R29="○",1,"")</f>
        <v/>
      </c>
      <c r="AK29" s="11">
        <f>IF(F29="×",1,"")</f>
        <v>1</v>
      </c>
      <c r="AL29" s="11">
        <f>IF(I29="×",1,"")</f>
        <v>1</v>
      </c>
      <c r="AM29" s="11">
        <f>IF(L29="×",1,"")</f>
        <v>1</v>
      </c>
      <c r="AN29" s="11" t="str">
        <f>IF(O29="×",1,"")</f>
        <v/>
      </c>
      <c r="AO29" s="11" t="str">
        <f>IF(R29="×",1,"")</f>
        <v/>
      </c>
      <c r="AP29" s="11" t="str">
        <f>IF(F29="△",1,"")</f>
        <v/>
      </c>
      <c r="AQ29" s="11" t="str">
        <f>IF(I29="△",1,"")</f>
        <v/>
      </c>
      <c r="AR29" s="11" t="str">
        <f>IF(L29="△",1,"")</f>
        <v/>
      </c>
      <c r="AS29" s="11" t="str">
        <f>IF(O29="△",1,"")</f>
        <v/>
      </c>
      <c r="AT29" s="11" t="str">
        <f>IF(R29="△",1,"")</f>
        <v/>
      </c>
    </row>
    <row r="30" spans="1:59" s="11" customFormat="1" ht="15.75" customHeight="1">
      <c r="B30" s="858" t="s">
        <v>421</v>
      </c>
      <c r="C30" s="858"/>
      <c r="D30" s="858"/>
      <c r="E30" s="858"/>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859"/>
      <c r="AD30" s="859"/>
      <c r="AE30" s="859"/>
      <c r="AF30" s="146"/>
      <c r="AG30" s="146"/>
      <c r="AH30" s="146"/>
    </row>
    <row r="31" spans="1:59" ht="27.75" customHeight="1" thickBot="1">
      <c r="B31" s="48" t="s">
        <v>113</v>
      </c>
      <c r="C31" s="7"/>
      <c r="D31" s="7"/>
      <c r="E31" s="7"/>
      <c r="F31" s="6"/>
      <c r="G31" s="7"/>
      <c r="H31" s="7"/>
      <c r="I31" s="7"/>
      <c r="J31" s="8"/>
      <c r="BD31" s="49"/>
    </row>
    <row r="32" spans="1:59" ht="26.25" customHeight="1">
      <c r="B32" s="930" t="s">
        <v>37</v>
      </c>
      <c r="C32" s="925"/>
      <c r="D32" s="925"/>
      <c r="E32" s="925" t="s">
        <v>17</v>
      </c>
      <c r="F32" s="925"/>
      <c r="G32" s="925"/>
      <c r="H32" s="926"/>
      <c r="I32" s="945" t="s">
        <v>38</v>
      </c>
      <c r="J32" s="946"/>
      <c r="K32" s="947"/>
      <c r="L32" s="958" t="s">
        <v>13</v>
      </c>
      <c r="M32" s="959"/>
      <c r="N32" s="959"/>
      <c r="O32" s="959"/>
      <c r="P32" s="945" t="s">
        <v>39</v>
      </c>
      <c r="Q32" s="946"/>
      <c r="R32" s="947"/>
      <c r="S32" s="958" t="s">
        <v>12</v>
      </c>
      <c r="T32" s="959"/>
      <c r="U32" s="959"/>
      <c r="V32" s="959"/>
      <c r="W32" s="930" t="s">
        <v>40</v>
      </c>
      <c r="X32" s="925"/>
      <c r="Y32" s="925"/>
      <c r="Z32" s="935" t="s">
        <v>198</v>
      </c>
      <c r="AA32" s="935"/>
      <c r="AB32" s="935"/>
      <c r="AC32" s="936"/>
      <c r="AD32" s="21"/>
      <c r="AE32" s="21"/>
      <c r="AF32" s="21"/>
      <c r="AG32" s="21"/>
      <c r="AH32" s="21"/>
      <c r="AI32" s="4"/>
      <c r="BB32" s="31"/>
      <c r="BC32" s="31"/>
      <c r="BD32" s="31"/>
      <c r="BG32" s="49"/>
    </row>
    <row r="33" spans="2:56" ht="26.25" customHeight="1">
      <c r="B33" s="929" t="s">
        <v>117</v>
      </c>
      <c r="C33" s="927"/>
      <c r="D33" s="927"/>
      <c r="E33" s="927" t="s">
        <v>21</v>
      </c>
      <c r="F33" s="927"/>
      <c r="G33" s="927"/>
      <c r="H33" s="928"/>
      <c r="I33" s="917" t="s">
        <v>116</v>
      </c>
      <c r="J33" s="918"/>
      <c r="K33" s="919"/>
      <c r="L33" s="911" t="s">
        <v>662</v>
      </c>
      <c r="M33" s="912"/>
      <c r="N33" s="912"/>
      <c r="O33" s="912"/>
      <c r="P33" s="917" t="s">
        <v>115</v>
      </c>
      <c r="Q33" s="918"/>
      <c r="R33" s="919"/>
      <c r="S33" s="911" t="s">
        <v>673</v>
      </c>
      <c r="T33" s="912"/>
      <c r="U33" s="912"/>
      <c r="V33" s="912"/>
      <c r="W33" s="929" t="s">
        <v>114</v>
      </c>
      <c r="X33" s="927"/>
      <c r="Y33" s="927"/>
      <c r="Z33" s="933" t="s">
        <v>4</v>
      </c>
      <c r="AA33" s="933"/>
      <c r="AB33" s="933"/>
      <c r="AC33" s="934"/>
      <c r="AD33" s="21"/>
      <c r="AE33" s="21"/>
      <c r="AF33" s="21"/>
      <c r="AG33" s="21"/>
      <c r="AH33" s="21"/>
      <c r="AI33" s="4"/>
      <c r="BB33" s="31"/>
      <c r="BC33" s="31"/>
      <c r="BD33" s="31"/>
    </row>
    <row r="34" spans="2:56" ht="25.5" customHeight="1">
      <c r="B34" s="929" t="s">
        <v>118</v>
      </c>
      <c r="C34" s="927"/>
      <c r="D34" s="927"/>
      <c r="E34" s="927" t="s">
        <v>9</v>
      </c>
      <c r="F34" s="927"/>
      <c r="G34" s="927"/>
      <c r="H34" s="928"/>
      <c r="I34" s="917" t="s">
        <v>119</v>
      </c>
      <c r="J34" s="918"/>
      <c r="K34" s="919"/>
      <c r="L34" s="911" t="s">
        <v>598</v>
      </c>
      <c r="M34" s="912"/>
      <c r="N34" s="912"/>
      <c r="O34" s="912"/>
      <c r="P34" s="917" t="s">
        <v>120</v>
      </c>
      <c r="Q34" s="918"/>
      <c r="R34" s="919"/>
      <c r="S34" s="911" t="s">
        <v>16</v>
      </c>
      <c r="T34" s="912"/>
      <c r="U34" s="912"/>
      <c r="V34" s="912"/>
      <c r="W34" s="929" t="s">
        <v>121</v>
      </c>
      <c r="X34" s="927"/>
      <c r="Y34" s="927"/>
      <c r="Z34" s="933" t="s">
        <v>601</v>
      </c>
      <c r="AA34" s="933"/>
      <c r="AB34" s="933"/>
      <c r="AC34" s="934"/>
      <c r="AD34" s="21"/>
      <c r="AE34" s="21"/>
      <c r="AF34" s="21"/>
      <c r="AG34" s="21"/>
      <c r="AH34" s="21"/>
      <c r="AI34" s="4"/>
      <c r="BB34" s="31"/>
      <c r="BC34" s="31"/>
      <c r="BD34" s="31"/>
    </row>
    <row r="35" spans="2:56" ht="26.25" customHeight="1">
      <c r="B35" s="929" t="s">
        <v>125</v>
      </c>
      <c r="C35" s="927"/>
      <c r="D35" s="927"/>
      <c r="E35" s="927" t="s">
        <v>5</v>
      </c>
      <c r="F35" s="927"/>
      <c r="G35" s="927"/>
      <c r="H35" s="928"/>
      <c r="I35" s="917" t="s">
        <v>124</v>
      </c>
      <c r="J35" s="918"/>
      <c r="K35" s="919"/>
      <c r="L35" s="913" t="s">
        <v>14</v>
      </c>
      <c r="M35" s="913"/>
      <c r="N35" s="913"/>
      <c r="O35" s="911"/>
      <c r="P35" s="917" t="s">
        <v>123</v>
      </c>
      <c r="Q35" s="918"/>
      <c r="R35" s="919"/>
      <c r="S35" s="911" t="s">
        <v>18</v>
      </c>
      <c r="T35" s="912"/>
      <c r="U35" s="912"/>
      <c r="V35" s="912"/>
      <c r="W35" s="929" t="s">
        <v>122</v>
      </c>
      <c r="X35" s="927"/>
      <c r="Y35" s="927"/>
      <c r="Z35" s="933" t="s">
        <v>11</v>
      </c>
      <c r="AA35" s="933"/>
      <c r="AB35" s="933"/>
      <c r="AC35" s="934"/>
      <c r="AG35" s="4"/>
      <c r="AH35" s="4"/>
      <c r="AI35" s="4"/>
      <c r="BB35" s="31"/>
      <c r="BC35" s="31"/>
      <c r="BD35" s="31"/>
    </row>
    <row r="36" spans="2:56" ht="26.25" customHeight="1" thickBot="1">
      <c r="B36" s="923" t="s">
        <v>126</v>
      </c>
      <c r="C36" s="924"/>
      <c r="D36" s="924"/>
      <c r="E36" s="931" t="s">
        <v>283</v>
      </c>
      <c r="F36" s="931"/>
      <c r="G36" s="931"/>
      <c r="H36" s="932"/>
      <c r="I36" s="920" t="s">
        <v>127</v>
      </c>
      <c r="J36" s="921"/>
      <c r="K36" s="922"/>
      <c r="L36" s="908" t="s">
        <v>197</v>
      </c>
      <c r="M36" s="908"/>
      <c r="N36" s="908"/>
      <c r="O36" s="909"/>
      <c r="P36" s="920" t="s">
        <v>128</v>
      </c>
      <c r="Q36" s="921"/>
      <c r="R36" s="922"/>
      <c r="S36" s="909" t="s">
        <v>8</v>
      </c>
      <c r="T36" s="910"/>
      <c r="U36" s="910"/>
      <c r="V36" s="910"/>
      <c r="W36" s="929" t="s">
        <v>129</v>
      </c>
      <c r="X36" s="927"/>
      <c r="Y36" s="927"/>
      <c r="Z36" s="933" t="s">
        <v>602</v>
      </c>
      <c r="AA36" s="933"/>
      <c r="AB36" s="933"/>
      <c r="AC36" s="934"/>
      <c r="AG36" s="4"/>
      <c r="AH36" s="4"/>
      <c r="AI36" s="4"/>
      <c r="BB36" s="31"/>
      <c r="BC36" s="31"/>
      <c r="BD36" s="31"/>
    </row>
    <row r="37" spans="2:56" ht="30" customHeight="1" thickBot="1">
      <c r="B37" s="213"/>
      <c r="C37" s="213"/>
      <c r="D37" s="213"/>
      <c r="E37" s="213"/>
      <c r="F37" s="213"/>
      <c r="G37" s="213"/>
      <c r="H37" s="213"/>
      <c r="I37" s="213"/>
      <c r="J37" s="213"/>
      <c r="K37" s="213"/>
      <c r="L37" s="213"/>
      <c r="M37" s="213"/>
      <c r="N37" s="213"/>
      <c r="O37" s="213"/>
      <c r="P37" s="964"/>
      <c r="Q37" s="964"/>
      <c r="R37" s="964"/>
      <c r="S37" s="965"/>
      <c r="T37" s="965"/>
      <c r="U37" s="965"/>
      <c r="V37" s="965"/>
      <c r="W37" s="923" t="s">
        <v>159</v>
      </c>
      <c r="X37" s="924"/>
      <c r="Y37" s="924"/>
      <c r="Z37" s="966" t="s">
        <v>19</v>
      </c>
      <c r="AA37" s="966"/>
      <c r="AB37" s="966"/>
      <c r="AC37" s="967"/>
    </row>
  </sheetData>
  <mergeCells count="224">
    <mergeCell ref="S2:AB2"/>
    <mergeCell ref="P2:R2"/>
    <mergeCell ref="AC2:AE2"/>
    <mergeCell ref="S5:AB6"/>
    <mergeCell ref="B29:D29"/>
    <mergeCell ref="Z29:AA29"/>
    <mergeCell ref="X27:Y27"/>
    <mergeCell ref="AB27:AC27"/>
    <mergeCell ref="AB28:AC28"/>
    <mergeCell ref="B28:D28"/>
    <mergeCell ref="W37:Y37"/>
    <mergeCell ref="Z37:AC37"/>
    <mergeCell ref="P13:R13"/>
    <mergeCell ref="P14:R14"/>
    <mergeCell ref="L8:O8"/>
    <mergeCell ref="P11:R12"/>
    <mergeCell ref="S10:V10"/>
    <mergeCell ref="L14:O14"/>
    <mergeCell ref="P8:R8"/>
    <mergeCell ref="P9:R10"/>
    <mergeCell ref="L9:O9"/>
    <mergeCell ref="L13:O13"/>
    <mergeCell ref="AB24:AC24"/>
    <mergeCell ref="AB25:AC25"/>
    <mergeCell ref="AB26:AC26"/>
    <mergeCell ref="Z28:AA28"/>
    <mergeCell ref="Z24:AA24"/>
    <mergeCell ref="Z25:AA25"/>
    <mergeCell ref="Z26:AA26"/>
    <mergeCell ref="Z27:AA27"/>
    <mergeCell ref="T28:U28"/>
    <mergeCell ref="T29:U29"/>
    <mergeCell ref="X25:Y25"/>
    <mergeCell ref="N24:P24"/>
    <mergeCell ref="L10:O10"/>
    <mergeCell ref="L12:O12"/>
    <mergeCell ref="L11:O11"/>
    <mergeCell ref="F12:I12"/>
    <mergeCell ref="J13:K13"/>
    <mergeCell ref="J11:K11"/>
    <mergeCell ref="F11:I11"/>
    <mergeCell ref="P37:R37"/>
    <mergeCell ref="S37:V37"/>
    <mergeCell ref="P18:R18"/>
    <mergeCell ref="S14:V14"/>
    <mergeCell ref="P15:R15"/>
    <mergeCell ref="P36:R36"/>
    <mergeCell ref="E25:G25"/>
    <mergeCell ref="H26:J26"/>
    <mergeCell ref="Q24:S24"/>
    <mergeCell ref="B11:E11"/>
    <mergeCell ref="B16:E16"/>
    <mergeCell ref="AC9:AE10"/>
    <mergeCell ref="Y9:AB9"/>
    <mergeCell ref="B21:E21"/>
    <mergeCell ref="B18:E18"/>
    <mergeCell ref="B20:E20"/>
    <mergeCell ref="AC16:AE16"/>
    <mergeCell ref="P17:R17"/>
    <mergeCell ref="F16:I16"/>
    <mergeCell ref="B17:E17"/>
    <mergeCell ref="Y15:AB15"/>
    <mergeCell ref="B13:E13"/>
    <mergeCell ref="W13:X13"/>
    <mergeCell ref="P16:R16"/>
    <mergeCell ref="L16:O16"/>
    <mergeCell ref="Y17:AB17"/>
    <mergeCell ref="L15:O15"/>
    <mergeCell ref="F13:I13"/>
    <mergeCell ref="F14:I14"/>
    <mergeCell ref="Y13:AB13"/>
    <mergeCell ref="Y14:AB14"/>
    <mergeCell ref="F20:AE20"/>
    <mergeCell ref="Y18:AB18"/>
    <mergeCell ref="B12:E12"/>
    <mergeCell ref="AC15:AE15"/>
    <mergeCell ref="I32:K32"/>
    <mergeCell ref="J17:K17"/>
    <mergeCell ref="F17:I17"/>
    <mergeCell ref="B15:E15"/>
    <mergeCell ref="F15:I15"/>
    <mergeCell ref="J15:K15"/>
    <mergeCell ref="B19:E19"/>
    <mergeCell ref="B14:E14"/>
    <mergeCell ref="L32:O32"/>
    <mergeCell ref="S32:V32"/>
    <mergeCell ref="P32:R32"/>
    <mergeCell ref="F18:I18"/>
    <mergeCell ref="S18:V18"/>
    <mergeCell ref="S13:V13"/>
    <mergeCell ref="AC14:AE14"/>
    <mergeCell ref="W15:X15"/>
    <mergeCell ref="B24:D24"/>
    <mergeCell ref="B25:D25"/>
    <mergeCell ref="X24:Y24"/>
    <mergeCell ref="B36:D36"/>
    <mergeCell ref="E32:H32"/>
    <mergeCell ref="E33:H33"/>
    <mergeCell ref="B34:D34"/>
    <mergeCell ref="B32:D32"/>
    <mergeCell ref="E36:H36"/>
    <mergeCell ref="W34:Y34"/>
    <mergeCell ref="W35:Y35"/>
    <mergeCell ref="B33:D33"/>
    <mergeCell ref="E34:H34"/>
    <mergeCell ref="E35:H35"/>
    <mergeCell ref="B35:D35"/>
    <mergeCell ref="P33:R33"/>
    <mergeCell ref="P34:R34"/>
    <mergeCell ref="P35:R35"/>
    <mergeCell ref="I33:K33"/>
    <mergeCell ref="W36:Y36"/>
    <mergeCell ref="W32:Y32"/>
    <mergeCell ref="W33:Y33"/>
    <mergeCell ref="AC13:AE13"/>
    <mergeCell ref="S16:V16"/>
    <mergeCell ref="L36:O36"/>
    <mergeCell ref="S36:V36"/>
    <mergeCell ref="S33:V33"/>
    <mergeCell ref="S34:V34"/>
    <mergeCell ref="S35:V35"/>
    <mergeCell ref="L33:O33"/>
    <mergeCell ref="L35:O35"/>
    <mergeCell ref="L34:O34"/>
    <mergeCell ref="F19:AE19"/>
    <mergeCell ref="I34:K34"/>
    <mergeCell ref="I35:K35"/>
    <mergeCell ref="I36:K36"/>
    <mergeCell ref="AC17:AE17"/>
    <mergeCell ref="Z35:AC35"/>
    <mergeCell ref="Z32:AC32"/>
    <mergeCell ref="Z34:AC34"/>
    <mergeCell ref="Z33:AC33"/>
    <mergeCell ref="Z36:AC36"/>
    <mergeCell ref="AB29:AC29"/>
    <mergeCell ref="B4:E4"/>
    <mergeCell ref="S7:V7"/>
    <mergeCell ref="W7:X7"/>
    <mergeCell ref="F6:I6"/>
    <mergeCell ref="L6:O6"/>
    <mergeCell ref="B5:E5"/>
    <mergeCell ref="F7:I7"/>
    <mergeCell ref="F5:I5"/>
    <mergeCell ref="L7:O7"/>
    <mergeCell ref="J7:K7"/>
    <mergeCell ref="P5:R6"/>
    <mergeCell ref="L5:O5"/>
    <mergeCell ref="B6:E6"/>
    <mergeCell ref="B7:E7"/>
    <mergeCell ref="P7:R7"/>
    <mergeCell ref="J5:K5"/>
    <mergeCell ref="P4:R4"/>
    <mergeCell ref="S4:AB4"/>
    <mergeCell ref="Y10:AB10"/>
    <mergeCell ref="F9:I9"/>
    <mergeCell ref="AF1:AJ1"/>
    <mergeCell ref="S15:V15"/>
    <mergeCell ref="Y7:AB7"/>
    <mergeCell ref="S1:W1"/>
    <mergeCell ref="S12:V12"/>
    <mergeCell ref="M1:Q1"/>
    <mergeCell ref="AC8:AE8"/>
    <mergeCell ref="F4:O4"/>
    <mergeCell ref="AC4:AE4"/>
    <mergeCell ref="AC7:AE7"/>
    <mergeCell ref="AC5:AE6"/>
    <mergeCell ref="W9:X9"/>
    <mergeCell ref="J9:K9"/>
    <mergeCell ref="F8:I8"/>
    <mergeCell ref="S9:V9"/>
    <mergeCell ref="Y1:AC1"/>
    <mergeCell ref="F10:I10"/>
    <mergeCell ref="S8:V8"/>
    <mergeCell ref="Y8:AB8"/>
    <mergeCell ref="Y11:AB11"/>
    <mergeCell ref="W11:X11"/>
    <mergeCell ref="Y12:AB12"/>
    <mergeCell ref="B30:AE30"/>
    <mergeCell ref="N28:P28"/>
    <mergeCell ref="Q29:S29"/>
    <mergeCell ref="X26:Y26"/>
    <mergeCell ref="B26:D26"/>
    <mergeCell ref="B27:D27"/>
    <mergeCell ref="K27:M27"/>
    <mergeCell ref="V28:W28"/>
    <mergeCell ref="V29:W29"/>
    <mergeCell ref="X28:Y28"/>
    <mergeCell ref="AD25:AE25"/>
    <mergeCell ref="AD26:AE26"/>
    <mergeCell ref="AD27:AE27"/>
    <mergeCell ref="AD28:AE28"/>
    <mergeCell ref="AD29:AE29"/>
    <mergeCell ref="X29:Y29"/>
    <mergeCell ref="T24:U24"/>
    <mergeCell ref="T25:U25"/>
    <mergeCell ref="T26:U26"/>
    <mergeCell ref="T27:U27"/>
    <mergeCell ref="V24:W24"/>
    <mergeCell ref="V27:W27"/>
    <mergeCell ref="AD24:AE24"/>
    <mergeCell ref="A17:A18"/>
    <mergeCell ref="V25:W25"/>
    <mergeCell ref="V26:W26"/>
    <mergeCell ref="A5:A6"/>
    <mergeCell ref="A7:A8"/>
    <mergeCell ref="A9:A10"/>
    <mergeCell ref="A11:A12"/>
    <mergeCell ref="A13:A14"/>
    <mergeCell ref="A15:A16"/>
    <mergeCell ref="K24:M24"/>
    <mergeCell ref="F21:AE21"/>
    <mergeCell ref="Y16:AB16"/>
    <mergeCell ref="E24:G24"/>
    <mergeCell ref="L18:O18"/>
    <mergeCell ref="H24:J24"/>
    <mergeCell ref="L17:O17"/>
    <mergeCell ref="AC18:AE18"/>
    <mergeCell ref="S17:V17"/>
    <mergeCell ref="W17:X17"/>
    <mergeCell ref="B8:E8"/>
    <mergeCell ref="B9:E9"/>
    <mergeCell ref="B10:E10"/>
    <mergeCell ref="S11:V11"/>
    <mergeCell ref="AC11:AE12"/>
  </mergeCells>
  <phoneticPr fontId="2"/>
  <printOptions horizontalCentered="1" verticalCentered="1"/>
  <pageMargins left="0.43307086614173229" right="0.23622047244094491" top="0.35433070866141736" bottom="0.51181102362204722" header="0.39370078740157483" footer="0.31496062992125984"/>
  <pageSetup paperSize="9" scale="98" orientation="portrait" r:id="rId1"/>
  <headerFooter alignWithMargins="0"/>
  <rowBreaks count="1" manualBreakCount="1">
    <brk id="22" max="16383" man="1"/>
  </rowBreaks>
</worksheet>
</file>

<file path=xl/worksheets/sheet12.xml><?xml version="1.0" encoding="utf-8"?>
<worksheet xmlns="http://schemas.openxmlformats.org/spreadsheetml/2006/main" xmlns:r="http://schemas.openxmlformats.org/officeDocument/2006/relationships">
  <sheetPr>
    <tabColor rgb="FFFF0066"/>
  </sheetPr>
  <dimension ref="A1:L48"/>
  <sheetViews>
    <sheetView view="pageBreakPreview" zoomScaleNormal="70" zoomScaleSheetLayoutView="100" workbookViewId="0">
      <selection activeCell="G14" sqref="G14"/>
    </sheetView>
  </sheetViews>
  <sheetFormatPr defaultRowHeight="13.5"/>
  <cols>
    <col min="1" max="1" width="6.875" style="11" customWidth="1"/>
    <col min="2" max="2" width="18.5" style="11" customWidth="1"/>
    <col min="3" max="3" width="6.25" style="11" customWidth="1"/>
    <col min="4" max="4" width="10.25" style="11" customWidth="1"/>
    <col min="5" max="5" width="18.5" style="11" customWidth="1"/>
    <col min="6" max="6" width="10.25" style="11" customWidth="1"/>
    <col min="7" max="7" width="18.5" style="11" customWidth="1"/>
    <col min="8" max="16384" width="9" style="11"/>
  </cols>
  <sheetData>
    <row r="1" spans="1:12" ht="36.75" customHeight="1">
      <c r="A1" s="675" t="s">
        <v>272</v>
      </c>
      <c r="B1" s="675"/>
      <c r="C1" s="675"/>
      <c r="D1" s="675"/>
      <c r="E1" s="675"/>
      <c r="F1" s="675"/>
      <c r="G1" s="675"/>
    </row>
    <row r="2" spans="1:12" ht="13.5" customHeight="1">
      <c r="A2" s="27" t="s">
        <v>267</v>
      </c>
      <c r="B2" s="996" t="s">
        <v>268</v>
      </c>
      <c r="C2" s="996"/>
      <c r="D2" s="997" t="s">
        <v>269</v>
      </c>
      <c r="E2" s="997"/>
      <c r="F2" s="997"/>
      <c r="G2" s="997"/>
    </row>
    <row r="3" spans="1:12" ht="10.5" customHeight="1">
      <c r="A3" s="997" t="s">
        <v>270</v>
      </c>
      <c r="B3" s="740" t="s">
        <v>17</v>
      </c>
      <c r="C3" s="1009" t="s">
        <v>275</v>
      </c>
      <c r="D3" s="1000" t="s">
        <v>274</v>
      </c>
      <c r="E3" s="498" t="s">
        <v>692</v>
      </c>
      <c r="F3" s="830" t="s">
        <v>273</v>
      </c>
      <c r="G3" s="498" t="s">
        <v>696</v>
      </c>
      <c r="H3" s="1013" t="s">
        <v>414</v>
      </c>
      <c r="I3" s="737"/>
      <c r="J3" s="737"/>
      <c r="K3" s="737"/>
      <c r="L3" s="737"/>
    </row>
    <row r="4" spans="1:12" ht="21.75" customHeight="1">
      <c r="A4" s="998"/>
      <c r="B4" s="1008"/>
      <c r="C4" s="791"/>
      <c r="D4" s="1001"/>
      <c r="E4" s="504" t="s">
        <v>691</v>
      </c>
      <c r="F4" s="1003"/>
      <c r="G4" s="504" t="s">
        <v>695</v>
      </c>
      <c r="H4" s="1013"/>
      <c r="I4" s="737"/>
      <c r="J4" s="737"/>
      <c r="K4" s="737"/>
      <c r="L4" s="737"/>
    </row>
    <row r="5" spans="1:12" ht="10.5" customHeight="1">
      <c r="A5" s="998"/>
      <c r="B5" s="1008"/>
      <c r="C5" s="791"/>
      <c r="D5" s="1002" t="s">
        <v>687</v>
      </c>
      <c r="E5" s="502" t="s">
        <v>694</v>
      </c>
      <c r="F5" s="1004"/>
      <c r="G5" s="1005"/>
    </row>
    <row r="6" spans="1:12" ht="21.75" customHeight="1">
      <c r="A6" s="999"/>
      <c r="B6" s="810"/>
      <c r="C6" s="1010"/>
      <c r="D6" s="1003"/>
      <c r="E6" s="503" t="s">
        <v>693</v>
      </c>
      <c r="F6" s="1006"/>
      <c r="G6" s="1007"/>
    </row>
    <row r="7" spans="1:12" ht="10.5" customHeight="1">
      <c r="A7" s="997" t="s">
        <v>415</v>
      </c>
      <c r="B7" s="740" t="s">
        <v>13</v>
      </c>
      <c r="C7" s="1009" t="s">
        <v>416</v>
      </c>
      <c r="D7" s="830" t="s">
        <v>420</v>
      </c>
      <c r="E7" s="498" t="s">
        <v>698</v>
      </c>
      <c r="F7" s="830" t="s">
        <v>688</v>
      </c>
      <c r="G7" s="498" t="s">
        <v>702</v>
      </c>
    </row>
    <row r="8" spans="1:12" ht="21.75" customHeight="1">
      <c r="A8" s="998"/>
      <c r="B8" s="1008"/>
      <c r="C8" s="791"/>
      <c r="D8" s="1002"/>
      <c r="E8" s="504" t="s">
        <v>697</v>
      </c>
      <c r="F8" s="1003"/>
      <c r="G8" s="504" t="s">
        <v>701</v>
      </c>
    </row>
    <row r="9" spans="1:12" ht="10.5" customHeight="1">
      <c r="A9" s="998"/>
      <c r="B9" s="1008"/>
      <c r="C9" s="791"/>
      <c r="D9" s="1002" t="s">
        <v>687</v>
      </c>
      <c r="E9" s="501" t="s">
        <v>700</v>
      </c>
      <c r="F9" s="1004"/>
      <c r="G9" s="1005"/>
    </row>
    <row r="10" spans="1:12" ht="21.75" customHeight="1">
      <c r="A10" s="999"/>
      <c r="B10" s="810"/>
      <c r="C10" s="1010"/>
      <c r="D10" s="1002"/>
      <c r="E10" s="504" t="s">
        <v>699</v>
      </c>
      <c r="F10" s="1011"/>
      <c r="G10" s="1012"/>
    </row>
    <row r="11" spans="1:12" ht="10.5" customHeight="1">
      <c r="A11" s="997" t="s">
        <v>271</v>
      </c>
      <c r="B11" s="740" t="s">
        <v>12</v>
      </c>
      <c r="C11" s="1009" t="s">
        <v>416</v>
      </c>
      <c r="D11" s="830" t="s">
        <v>417</v>
      </c>
      <c r="E11" s="498" t="s">
        <v>704</v>
      </c>
      <c r="F11" s="830" t="s">
        <v>273</v>
      </c>
      <c r="G11" s="498" t="s">
        <v>706</v>
      </c>
    </row>
    <row r="12" spans="1:12" ht="21.75" customHeight="1">
      <c r="A12" s="999"/>
      <c r="B12" s="810"/>
      <c r="C12" s="1010"/>
      <c r="D12" s="1003"/>
      <c r="E12" s="503" t="s">
        <v>703</v>
      </c>
      <c r="F12" s="1003"/>
      <c r="G12" s="503" t="s">
        <v>705</v>
      </c>
    </row>
    <row r="13" spans="1:12" ht="10.5" customHeight="1">
      <c r="A13" s="997" t="s">
        <v>418</v>
      </c>
      <c r="B13" s="740" t="s">
        <v>198</v>
      </c>
      <c r="C13" s="1009" t="s">
        <v>416</v>
      </c>
      <c r="D13" s="830" t="s">
        <v>417</v>
      </c>
      <c r="E13" s="498" t="s">
        <v>708</v>
      </c>
      <c r="F13" s="830" t="s">
        <v>273</v>
      </c>
      <c r="G13" s="498" t="s">
        <v>710</v>
      </c>
    </row>
    <row r="14" spans="1:12" ht="21.75" customHeight="1">
      <c r="A14" s="999"/>
      <c r="B14" s="810"/>
      <c r="C14" s="1010"/>
      <c r="D14" s="1003"/>
      <c r="E14" s="503" t="s">
        <v>707</v>
      </c>
      <c r="F14" s="1003"/>
      <c r="G14" s="124" t="s">
        <v>709</v>
      </c>
    </row>
    <row r="15" spans="1:12" ht="10.5" customHeight="1">
      <c r="A15" s="997" t="s">
        <v>398</v>
      </c>
      <c r="B15" s="740" t="s">
        <v>4</v>
      </c>
      <c r="C15" s="1009" t="s">
        <v>416</v>
      </c>
      <c r="D15" s="830" t="s">
        <v>417</v>
      </c>
      <c r="E15" s="498" t="s">
        <v>683</v>
      </c>
      <c r="F15" s="830" t="s">
        <v>273</v>
      </c>
      <c r="G15" s="498" t="s">
        <v>685</v>
      </c>
    </row>
    <row r="16" spans="1:12" ht="21.75" customHeight="1">
      <c r="A16" s="999"/>
      <c r="B16" s="810"/>
      <c r="C16" s="1010"/>
      <c r="D16" s="1003"/>
      <c r="E16" s="503" t="s">
        <v>682</v>
      </c>
      <c r="F16" s="1003"/>
      <c r="G16" s="503" t="s">
        <v>684</v>
      </c>
    </row>
    <row r="17" spans="1:7" ht="10.5" customHeight="1">
      <c r="A17" s="997" t="s">
        <v>399</v>
      </c>
      <c r="B17" s="740" t="s">
        <v>673</v>
      </c>
      <c r="C17" s="1009" t="s">
        <v>416</v>
      </c>
      <c r="D17" s="830" t="s">
        <v>417</v>
      </c>
      <c r="E17" s="498" t="s">
        <v>678</v>
      </c>
      <c r="F17" s="830" t="s">
        <v>273</v>
      </c>
      <c r="G17" s="498" t="s">
        <v>681</v>
      </c>
    </row>
    <row r="18" spans="1:7" ht="21.75" customHeight="1">
      <c r="A18" s="999"/>
      <c r="B18" s="810"/>
      <c r="C18" s="1010"/>
      <c r="D18" s="1003"/>
      <c r="E18" s="503" t="s">
        <v>677</v>
      </c>
      <c r="F18" s="1003"/>
      <c r="G18" s="503" t="s">
        <v>680</v>
      </c>
    </row>
    <row r="19" spans="1:7" ht="10.5" customHeight="1">
      <c r="A19" s="997" t="s">
        <v>400</v>
      </c>
      <c r="B19" s="740" t="s">
        <v>662</v>
      </c>
      <c r="C19" s="1009" t="s">
        <v>416</v>
      </c>
      <c r="D19" s="830" t="s">
        <v>417</v>
      </c>
      <c r="E19" s="497" t="s">
        <v>671</v>
      </c>
      <c r="F19" s="830" t="s">
        <v>273</v>
      </c>
      <c r="G19" s="498" t="s">
        <v>669</v>
      </c>
    </row>
    <row r="20" spans="1:7" ht="21.75" customHeight="1">
      <c r="A20" s="999"/>
      <c r="B20" s="810"/>
      <c r="C20" s="1010"/>
      <c r="D20" s="1003"/>
      <c r="E20" s="124" t="s">
        <v>670</v>
      </c>
      <c r="F20" s="1003"/>
      <c r="G20" s="124" t="s">
        <v>668</v>
      </c>
    </row>
    <row r="21" spans="1:7" ht="10.5" customHeight="1">
      <c r="A21" s="997" t="s">
        <v>401</v>
      </c>
      <c r="B21" s="740" t="s">
        <v>21</v>
      </c>
      <c r="C21" s="1009" t="s">
        <v>416</v>
      </c>
      <c r="D21" s="830" t="s">
        <v>417</v>
      </c>
      <c r="E21" s="497" t="s">
        <v>665</v>
      </c>
      <c r="F21" s="830" t="s">
        <v>273</v>
      </c>
      <c r="G21" s="498" t="s">
        <v>667</v>
      </c>
    </row>
    <row r="22" spans="1:7" ht="21.75" customHeight="1">
      <c r="A22" s="999"/>
      <c r="B22" s="810"/>
      <c r="C22" s="1010"/>
      <c r="D22" s="1003"/>
      <c r="E22" s="124" t="s">
        <v>664</v>
      </c>
      <c r="F22" s="1003"/>
      <c r="G22" s="124" t="s">
        <v>666</v>
      </c>
    </row>
    <row r="23" spans="1:7" ht="10.5" customHeight="1">
      <c r="A23" s="997" t="s">
        <v>402</v>
      </c>
      <c r="B23" s="740" t="s">
        <v>9</v>
      </c>
      <c r="C23" s="1009" t="s">
        <v>416</v>
      </c>
      <c r="D23" s="830" t="s">
        <v>417</v>
      </c>
      <c r="E23" s="498" t="s">
        <v>675</v>
      </c>
      <c r="F23" s="830" t="s">
        <v>273</v>
      </c>
      <c r="G23" s="498" t="s">
        <v>679</v>
      </c>
    </row>
    <row r="24" spans="1:7" ht="21.75" customHeight="1">
      <c r="A24" s="999"/>
      <c r="B24" s="810"/>
      <c r="C24" s="1010"/>
      <c r="D24" s="1003"/>
      <c r="E24" s="124" t="s">
        <v>674</v>
      </c>
      <c r="F24" s="1003"/>
      <c r="G24" s="124" t="s">
        <v>676</v>
      </c>
    </row>
    <row r="25" spans="1:7" ht="10.5" customHeight="1">
      <c r="A25" s="997" t="s">
        <v>403</v>
      </c>
      <c r="B25" s="740" t="s">
        <v>598</v>
      </c>
      <c r="C25" s="1009" t="s">
        <v>416</v>
      </c>
      <c r="D25" s="830" t="s">
        <v>417</v>
      </c>
      <c r="E25" s="497" t="s">
        <v>619</v>
      </c>
      <c r="F25" s="830" t="s">
        <v>273</v>
      </c>
      <c r="G25" s="498" t="s">
        <v>621</v>
      </c>
    </row>
    <row r="26" spans="1:7" ht="21.75" customHeight="1">
      <c r="A26" s="999"/>
      <c r="B26" s="810"/>
      <c r="C26" s="1010"/>
      <c r="D26" s="1003"/>
      <c r="E26" s="124" t="s">
        <v>618</v>
      </c>
      <c r="F26" s="1003"/>
      <c r="G26" s="124" t="s">
        <v>620</v>
      </c>
    </row>
    <row r="27" spans="1:7" ht="10.5" customHeight="1">
      <c r="A27" s="997" t="s">
        <v>419</v>
      </c>
      <c r="B27" s="740" t="s">
        <v>16</v>
      </c>
      <c r="C27" s="1009" t="s">
        <v>416</v>
      </c>
      <c r="D27" s="830" t="s">
        <v>417</v>
      </c>
      <c r="E27" s="497" t="s">
        <v>615</v>
      </c>
      <c r="F27" s="830" t="s">
        <v>273</v>
      </c>
      <c r="G27" s="498" t="s">
        <v>617</v>
      </c>
    </row>
    <row r="28" spans="1:7" ht="21.75" customHeight="1">
      <c r="A28" s="999"/>
      <c r="B28" s="810"/>
      <c r="C28" s="1010"/>
      <c r="D28" s="1003"/>
      <c r="E28" s="124" t="s">
        <v>614</v>
      </c>
      <c r="F28" s="1003"/>
      <c r="G28" s="124" t="s">
        <v>616</v>
      </c>
    </row>
    <row r="29" spans="1:7" ht="10.5" customHeight="1">
      <c r="A29" s="997" t="s">
        <v>404</v>
      </c>
      <c r="B29" s="740" t="s">
        <v>85</v>
      </c>
      <c r="C29" s="1009" t="s">
        <v>416</v>
      </c>
      <c r="D29" s="830" t="s">
        <v>417</v>
      </c>
      <c r="E29" s="497" t="s">
        <v>623</v>
      </c>
      <c r="F29" s="830" t="s">
        <v>273</v>
      </c>
      <c r="G29" s="498" t="s">
        <v>624</v>
      </c>
    </row>
    <row r="30" spans="1:7" ht="21.75" customHeight="1">
      <c r="A30" s="999"/>
      <c r="B30" s="810"/>
      <c r="C30" s="1010"/>
      <c r="D30" s="1003"/>
      <c r="E30" s="124" t="s">
        <v>622</v>
      </c>
      <c r="F30" s="1003"/>
      <c r="G30" s="124" t="s">
        <v>625</v>
      </c>
    </row>
    <row r="31" spans="1:7" ht="10.5" customHeight="1">
      <c r="A31" s="997" t="s">
        <v>405</v>
      </c>
      <c r="B31" s="740" t="s">
        <v>11</v>
      </c>
      <c r="C31" s="1009" t="s">
        <v>416</v>
      </c>
      <c r="D31" s="830" t="s">
        <v>417</v>
      </c>
      <c r="E31" s="497" t="s">
        <v>627</v>
      </c>
      <c r="F31" s="830" t="s">
        <v>273</v>
      </c>
      <c r="G31" s="498" t="s">
        <v>629</v>
      </c>
    </row>
    <row r="32" spans="1:7" ht="21.75" customHeight="1">
      <c r="A32" s="999"/>
      <c r="B32" s="810"/>
      <c r="C32" s="1010"/>
      <c r="D32" s="1003"/>
      <c r="E32" s="124" t="s">
        <v>626</v>
      </c>
      <c r="F32" s="1003"/>
      <c r="G32" s="124" t="s">
        <v>628</v>
      </c>
    </row>
    <row r="33" spans="1:7" ht="10.5" customHeight="1">
      <c r="A33" s="997" t="s">
        <v>406</v>
      </c>
      <c r="B33" s="740" t="s">
        <v>18</v>
      </c>
      <c r="C33" s="1009" t="s">
        <v>416</v>
      </c>
      <c r="D33" s="830" t="s">
        <v>417</v>
      </c>
      <c r="E33" s="497" t="s">
        <v>631</v>
      </c>
      <c r="F33" s="830" t="s">
        <v>273</v>
      </c>
      <c r="G33" s="498" t="s">
        <v>633</v>
      </c>
    </row>
    <row r="34" spans="1:7" ht="21.75" customHeight="1">
      <c r="A34" s="999"/>
      <c r="B34" s="810"/>
      <c r="C34" s="1010"/>
      <c r="D34" s="1003"/>
      <c r="E34" s="124" t="s">
        <v>630</v>
      </c>
      <c r="F34" s="1003"/>
      <c r="G34" s="124" t="s">
        <v>632</v>
      </c>
    </row>
    <row r="35" spans="1:7" ht="10.5" customHeight="1">
      <c r="A35" s="997" t="s">
        <v>407</v>
      </c>
      <c r="B35" s="740" t="s">
        <v>14</v>
      </c>
      <c r="C35" s="1009" t="s">
        <v>416</v>
      </c>
      <c r="D35" s="830" t="s">
        <v>417</v>
      </c>
      <c r="E35" s="497" t="s">
        <v>635</v>
      </c>
      <c r="F35" s="830" t="s">
        <v>273</v>
      </c>
      <c r="G35" s="498" t="s">
        <v>637</v>
      </c>
    </row>
    <row r="36" spans="1:7" ht="21.75" customHeight="1">
      <c r="A36" s="999"/>
      <c r="B36" s="810"/>
      <c r="C36" s="1010"/>
      <c r="D36" s="1003"/>
      <c r="E36" s="124" t="s">
        <v>634</v>
      </c>
      <c r="F36" s="1003"/>
      <c r="G36" s="124" t="s">
        <v>636</v>
      </c>
    </row>
    <row r="37" spans="1:7" ht="10.5" customHeight="1">
      <c r="A37" s="997" t="s">
        <v>408</v>
      </c>
      <c r="B37" s="740" t="s">
        <v>5</v>
      </c>
      <c r="C37" s="1009" t="s">
        <v>416</v>
      </c>
      <c r="D37" s="830" t="s">
        <v>417</v>
      </c>
      <c r="E37" s="497" t="s">
        <v>639</v>
      </c>
      <c r="F37" s="830" t="s">
        <v>273</v>
      </c>
      <c r="G37" s="498" t="s">
        <v>641</v>
      </c>
    </row>
    <row r="38" spans="1:7" ht="21.75" customHeight="1">
      <c r="A38" s="999"/>
      <c r="B38" s="810"/>
      <c r="C38" s="1010"/>
      <c r="D38" s="1003"/>
      <c r="E38" s="124" t="s">
        <v>638</v>
      </c>
      <c r="F38" s="1003"/>
      <c r="G38" s="124" t="s">
        <v>640</v>
      </c>
    </row>
    <row r="39" spans="1:7" ht="10.5" customHeight="1">
      <c r="A39" s="997" t="s">
        <v>409</v>
      </c>
      <c r="B39" s="740" t="s">
        <v>283</v>
      </c>
      <c r="C39" s="1009" t="s">
        <v>416</v>
      </c>
      <c r="D39" s="830" t="s">
        <v>417</v>
      </c>
      <c r="E39" s="497" t="s">
        <v>643</v>
      </c>
      <c r="F39" s="830" t="s">
        <v>273</v>
      </c>
      <c r="G39" s="498" t="s">
        <v>645</v>
      </c>
    </row>
    <row r="40" spans="1:7" ht="21.75" customHeight="1">
      <c r="A40" s="999"/>
      <c r="B40" s="810"/>
      <c r="C40" s="1010"/>
      <c r="D40" s="1003"/>
      <c r="E40" s="124" t="s">
        <v>642</v>
      </c>
      <c r="F40" s="1003"/>
      <c r="G40" s="124" t="s">
        <v>644</v>
      </c>
    </row>
    <row r="41" spans="1:7" ht="10.5" customHeight="1">
      <c r="A41" s="997" t="s">
        <v>410</v>
      </c>
      <c r="B41" s="740" t="s">
        <v>10</v>
      </c>
      <c r="C41" s="1009" t="s">
        <v>416</v>
      </c>
      <c r="D41" s="830" t="s">
        <v>417</v>
      </c>
      <c r="E41" s="497" t="s">
        <v>647</v>
      </c>
      <c r="F41" s="830" t="s">
        <v>273</v>
      </c>
      <c r="G41" s="498" t="s">
        <v>661</v>
      </c>
    </row>
    <row r="42" spans="1:7" ht="21.75" customHeight="1">
      <c r="A42" s="999"/>
      <c r="B42" s="810"/>
      <c r="C42" s="1010"/>
      <c r="D42" s="1003"/>
      <c r="E42" s="124" t="s">
        <v>646</v>
      </c>
      <c r="F42" s="1003"/>
      <c r="G42" s="124" t="s">
        <v>660</v>
      </c>
    </row>
    <row r="43" spans="1:7" ht="10.5" customHeight="1">
      <c r="A43" s="997" t="s">
        <v>411</v>
      </c>
      <c r="B43" s="740" t="s">
        <v>8</v>
      </c>
      <c r="C43" s="1009" t="s">
        <v>416</v>
      </c>
      <c r="D43" s="830" t="s">
        <v>417</v>
      </c>
      <c r="E43" s="497" t="s">
        <v>649</v>
      </c>
      <c r="F43" s="830" t="s">
        <v>273</v>
      </c>
      <c r="G43" s="498" t="s">
        <v>651</v>
      </c>
    </row>
    <row r="44" spans="1:7" ht="21.75" customHeight="1">
      <c r="A44" s="999"/>
      <c r="B44" s="810"/>
      <c r="C44" s="1010"/>
      <c r="D44" s="1003"/>
      <c r="E44" s="124" t="s">
        <v>648</v>
      </c>
      <c r="F44" s="1003"/>
      <c r="G44" s="124" t="s">
        <v>650</v>
      </c>
    </row>
    <row r="45" spans="1:7" ht="10.5" customHeight="1">
      <c r="A45" s="997" t="s">
        <v>412</v>
      </c>
      <c r="B45" s="740" t="s">
        <v>602</v>
      </c>
      <c r="C45" s="1009" t="s">
        <v>416</v>
      </c>
      <c r="D45" s="830" t="s">
        <v>417</v>
      </c>
      <c r="E45" s="497" t="s">
        <v>653</v>
      </c>
      <c r="F45" s="830" t="s">
        <v>273</v>
      </c>
      <c r="G45" s="498" t="s">
        <v>655</v>
      </c>
    </row>
    <row r="46" spans="1:7" ht="21.75" customHeight="1">
      <c r="A46" s="999"/>
      <c r="B46" s="810"/>
      <c r="C46" s="1010"/>
      <c r="D46" s="1003"/>
      <c r="E46" s="124" t="s">
        <v>652</v>
      </c>
      <c r="F46" s="1003"/>
      <c r="G46" s="124" t="s">
        <v>654</v>
      </c>
    </row>
    <row r="47" spans="1:7" ht="10.5" customHeight="1">
      <c r="A47" s="997" t="s">
        <v>413</v>
      </c>
      <c r="B47" s="740" t="s">
        <v>19</v>
      </c>
      <c r="C47" s="1009" t="s">
        <v>416</v>
      </c>
      <c r="D47" s="830" t="s">
        <v>417</v>
      </c>
      <c r="E47" s="497" t="s">
        <v>657</v>
      </c>
      <c r="F47" s="830" t="s">
        <v>273</v>
      </c>
      <c r="G47" s="498" t="s">
        <v>659</v>
      </c>
    </row>
    <row r="48" spans="1:7" ht="21.75" customHeight="1">
      <c r="A48" s="999"/>
      <c r="B48" s="810"/>
      <c r="C48" s="1010"/>
      <c r="D48" s="1003"/>
      <c r="E48" s="124" t="s">
        <v>656</v>
      </c>
      <c r="F48" s="1003"/>
      <c r="G48" s="124" t="s">
        <v>658</v>
      </c>
    </row>
  </sheetData>
  <mergeCells count="113">
    <mergeCell ref="H3:L4"/>
    <mergeCell ref="A45:A46"/>
    <mergeCell ref="B45:B46"/>
    <mergeCell ref="C45:C46"/>
    <mergeCell ref="D45:D46"/>
    <mergeCell ref="F45:F46"/>
    <mergeCell ref="A43:A44"/>
    <mergeCell ref="B43:B44"/>
    <mergeCell ref="C43:C44"/>
    <mergeCell ref="D43:D44"/>
    <mergeCell ref="A47:A48"/>
    <mergeCell ref="B47:B48"/>
    <mergeCell ref="C47:C48"/>
    <mergeCell ref="D47:D48"/>
    <mergeCell ref="F47:F48"/>
    <mergeCell ref="A41:A42"/>
    <mergeCell ref="B41:B42"/>
    <mergeCell ref="C41:C42"/>
    <mergeCell ref="D41:D42"/>
    <mergeCell ref="F41:F42"/>
    <mergeCell ref="F43:F44"/>
    <mergeCell ref="A37:A38"/>
    <mergeCell ref="B37:B38"/>
    <mergeCell ref="C37:C38"/>
    <mergeCell ref="D37:D38"/>
    <mergeCell ref="F37:F38"/>
    <mergeCell ref="A39:A40"/>
    <mergeCell ref="B39:B40"/>
    <mergeCell ref="C39:C40"/>
    <mergeCell ref="D39:D40"/>
    <mergeCell ref="F39:F40"/>
    <mergeCell ref="A33:A34"/>
    <mergeCell ref="B33:B34"/>
    <mergeCell ref="C33:C34"/>
    <mergeCell ref="D33:D34"/>
    <mergeCell ref="F33:F34"/>
    <mergeCell ref="A35:A36"/>
    <mergeCell ref="B35:B36"/>
    <mergeCell ref="C35:C36"/>
    <mergeCell ref="D35:D36"/>
    <mergeCell ref="F35:F36"/>
    <mergeCell ref="A29:A30"/>
    <mergeCell ref="B29:B30"/>
    <mergeCell ref="C29:C30"/>
    <mergeCell ref="D29:D30"/>
    <mergeCell ref="F29:F30"/>
    <mergeCell ref="A31:A32"/>
    <mergeCell ref="B31:B32"/>
    <mergeCell ref="C31:C32"/>
    <mergeCell ref="D31:D32"/>
    <mergeCell ref="F31:F32"/>
    <mergeCell ref="A25:A26"/>
    <mergeCell ref="B25:B26"/>
    <mergeCell ref="C25:C26"/>
    <mergeCell ref="D25:D26"/>
    <mergeCell ref="F25:F26"/>
    <mergeCell ref="A27:A28"/>
    <mergeCell ref="B27:B28"/>
    <mergeCell ref="C27:C28"/>
    <mergeCell ref="D27:D28"/>
    <mergeCell ref="F27:F28"/>
    <mergeCell ref="A21:A22"/>
    <mergeCell ref="B21:B22"/>
    <mergeCell ref="C21:C22"/>
    <mergeCell ref="D21:D22"/>
    <mergeCell ref="F21:F22"/>
    <mergeCell ref="A23:A24"/>
    <mergeCell ref="B23:B24"/>
    <mergeCell ref="C23:C24"/>
    <mergeCell ref="D23:D24"/>
    <mergeCell ref="A17:A18"/>
    <mergeCell ref="B17:B18"/>
    <mergeCell ref="C17:C18"/>
    <mergeCell ref="D17:D18"/>
    <mergeCell ref="F23:F24"/>
    <mergeCell ref="F17:F18"/>
    <mergeCell ref="A19:A20"/>
    <mergeCell ref="B19:B20"/>
    <mergeCell ref="C19:C20"/>
    <mergeCell ref="D19:D20"/>
    <mergeCell ref="F19:F20"/>
    <mergeCell ref="F13:F14"/>
    <mergeCell ref="A15:A16"/>
    <mergeCell ref="B15:B16"/>
    <mergeCell ref="C15:C16"/>
    <mergeCell ref="D15:D16"/>
    <mergeCell ref="F15:F16"/>
    <mergeCell ref="A13:A14"/>
    <mergeCell ref="B13:B14"/>
    <mergeCell ref="C13:C14"/>
    <mergeCell ref="D13:D14"/>
    <mergeCell ref="A1:G1"/>
    <mergeCell ref="B2:C2"/>
    <mergeCell ref="D2:G2"/>
    <mergeCell ref="A3:A6"/>
    <mergeCell ref="D3:D4"/>
    <mergeCell ref="D5:D6"/>
    <mergeCell ref="F5:G6"/>
    <mergeCell ref="F3:F4"/>
    <mergeCell ref="F11:F12"/>
    <mergeCell ref="B3:B6"/>
    <mergeCell ref="C3:C6"/>
    <mergeCell ref="A7:A10"/>
    <mergeCell ref="B7:B10"/>
    <mergeCell ref="C7:C10"/>
    <mergeCell ref="F9:G10"/>
    <mergeCell ref="F7:F8"/>
    <mergeCell ref="D7:D8"/>
    <mergeCell ref="D9:D10"/>
    <mergeCell ref="A11:A12"/>
    <mergeCell ref="B11:B12"/>
    <mergeCell ref="C11:C12"/>
    <mergeCell ref="D11:D12"/>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tabColor rgb="FFFF0000"/>
  </sheetPr>
  <dimension ref="A1:N32"/>
  <sheetViews>
    <sheetView workbookViewId="0">
      <selection activeCell="J30" sqref="J30"/>
    </sheetView>
  </sheetViews>
  <sheetFormatPr defaultRowHeight="18.75"/>
  <cols>
    <col min="1" max="16384" width="9" style="183"/>
  </cols>
  <sheetData>
    <row r="1" spans="1:14" ht="18" customHeight="1"/>
    <row r="2" spans="1:14" ht="18" customHeight="1">
      <c r="A2" s="83" t="s">
        <v>252</v>
      </c>
      <c r="B2" s="83"/>
      <c r="C2" s="83"/>
      <c r="D2" s="83"/>
      <c r="E2" s="83"/>
      <c r="F2" s="83"/>
      <c r="G2" s="83"/>
      <c r="H2" s="83"/>
      <c r="I2" s="83"/>
      <c r="J2" s="83"/>
      <c r="K2" s="83"/>
    </row>
    <row r="3" spans="1:14" ht="18" customHeight="1">
      <c r="A3" s="83" t="s">
        <v>202</v>
      </c>
      <c r="B3" s="83"/>
      <c r="C3" s="83"/>
      <c r="D3" s="83"/>
      <c r="E3" s="83"/>
      <c r="F3" s="83"/>
      <c r="G3" s="83"/>
      <c r="H3" s="83"/>
      <c r="I3" s="83"/>
      <c r="J3" s="83"/>
      <c r="K3" s="83"/>
    </row>
    <row r="4" spans="1:14" ht="18" customHeight="1">
      <c r="B4" s="83"/>
      <c r="C4" s="83"/>
      <c r="D4" s="83"/>
      <c r="E4" s="83"/>
      <c r="F4" s="83"/>
      <c r="G4" s="83"/>
      <c r="H4" s="83"/>
      <c r="I4" s="83"/>
      <c r="J4" s="83"/>
      <c r="K4" s="83"/>
      <c r="L4" s="83"/>
    </row>
    <row r="5" spans="1:14" ht="18" customHeight="1" thickBot="1">
      <c r="A5" s="184"/>
      <c r="B5" s="185" t="s">
        <v>203</v>
      </c>
      <c r="C5" s="185"/>
      <c r="D5" s="185"/>
      <c r="E5" s="185"/>
      <c r="F5" s="185"/>
      <c r="G5" s="186"/>
      <c r="H5" s="184" t="s">
        <v>204</v>
      </c>
      <c r="I5" s="185"/>
      <c r="J5" s="185" t="s">
        <v>205</v>
      </c>
      <c r="K5" s="185"/>
      <c r="L5" s="185"/>
      <c r="M5" s="185"/>
      <c r="N5" s="186"/>
    </row>
    <row r="6" spans="1:14" ht="18" customHeight="1" thickBot="1">
      <c r="A6" s="187"/>
      <c r="B6" s="188" t="s">
        <v>206</v>
      </c>
      <c r="C6" s="188"/>
      <c r="D6" s="188"/>
      <c r="E6" s="1016"/>
      <c r="F6" s="1017"/>
      <c r="G6" s="189" t="s">
        <v>24</v>
      </c>
      <c r="H6" s="187"/>
      <c r="I6" s="188" t="s">
        <v>206</v>
      </c>
      <c r="J6" s="188"/>
      <c r="K6" s="188"/>
      <c r="L6" s="1016"/>
      <c r="M6" s="1017"/>
      <c r="N6" s="189" t="s">
        <v>24</v>
      </c>
    </row>
    <row r="7" spans="1:14" ht="18" customHeight="1" thickBot="1">
      <c r="A7" s="187"/>
      <c r="B7" s="1018" t="s">
        <v>207</v>
      </c>
      <c r="C7" s="541"/>
      <c r="D7" s="196"/>
      <c r="E7" s="188" t="s">
        <v>208</v>
      </c>
      <c r="F7" s="188"/>
      <c r="G7" s="189"/>
      <c r="H7" s="187"/>
      <c r="I7" s="1018" t="s">
        <v>207</v>
      </c>
      <c r="J7" s="541"/>
      <c r="K7" s="196"/>
      <c r="L7" s="188" t="s">
        <v>208</v>
      </c>
      <c r="M7" s="188"/>
      <c r="N7" s="189"/>
    </row>
    <row r="8" spans="1:14" ht="18" customHeight="1" thickBot="1">
      <c r="A8" s="187"/>
      <c r="B8" s="1018" t="s">
        <v>209</v>
      </c>
      <c r="C8" s="1018"/>
      <c r="D8" s="197"/>
      <c r="E8" s="188" t="s">
        <v>208</v>
      </c>
      <c r="F8" s="188"/>
      <c r="G8" s="189"/>
      <c r="H8" s="187"/>
      <c r="I8" s="1018" t="s">
        <v>209</v>
      </c>
      <c r="J8" s="1018"/>
      <c r="K8" s="196"/>
      <c r="L8" s="188" t="s">
        <v>208</v>
      </c>
      <c r="M8" s="188"/>
      <c r="N8" s="189"/>
    </row>
    <row r="9" spans="1:14" ht="18" customHeight="1" thickBot="1">
      <c r="A9" s="187"/>
      <c r="B9" s="1018" t="s">
        <v>210</v>
      </c>
      <c r="C9" s="541"/>
      <c r="D9" s="196"/>
      <c r="E9" s="188" t="s">
        <v>211</v>
      </c>
      <c r="F9" s="188"/>
      <c r="G9" s="189"/>
      <c r="H9" s="187"/>
      <c r="I9" s="1018" t="s">
        <v>210</v>
      </c>
      <c r="J9" s="541"/>
      <c r="K9" s="197"/>
      <c r="L9" s="188" t="s">
        <v>211</v>
      </c>
      <c r="M9" s="188"/>
      <c r="N9" s="189"/>
    </row>
    <row r="10" spans="1:14" ht="18" customHeight="1" thickBot="1">
      <c r="A10" s="187"/>
      <c r="B10" s="188" t="s">
        <v>212</v>
      </c>
      <c r="C10" s="188"/>
      <c r="D10" s="188"/>
      <c r="E10" s="188"/>
      <c r="F10" s="188"/>
      <c r="G10" s="189"/>
      <c r="H10" s="187"/>
      <c r="I10" s="188" t="s">
        <v>212</v>
      </c>
      <c r="J10" s="188"/>
      <c r="K10" s="188"/>
      <c r="L10" s="188"/>
      <c r="M10" s="188"/>
      <c r="N10" s="189"/>
    </row>
    <row r="11" spans="1:14" ht="18" customHeight="1" thickBot="1">
      <c r="A11" s="187"/>
      <c r="B11" s="190"/>
      <c r="C11" s="188" t="s">
        <v>213</v>
      </c>
      <c r="D11" s="1016"/>
      <c r="E11" s="1017"/>
      <c r="F11" s="188" t="s">
        <v>214</v>
      </c>
      <c r="G11" s="189"/>
      <c r="H11" s="187"/>
      <c r="I11" s="190"/>
      <c r="J11" s="188" t="s">
        <v>213</v>
      </c>
      <c r="K11" s="1016"/>
      <c r="L11" s="1017"/>
      <c r="M11" s="188" t="s">
        <v>214</v>
      </c>
      <c r="N11" s="189"/>
    </row>
    <row r="12" spans="1:14" ht="18" customHeight="1" thickBot="1">
      <c r="A12" s="187"/>
      <c r="B12" s="190"/>
      <c r="C12" s="188" t="s">
        <v>213</v>
      </c>
      <c r="D12" s="1016"/>
      <c r="E12" s="1017"/>
      <c r="F12" s="188" t="s">
        <v>214</v>
      </c>
      <c r="G12" s="189"/>
      <c r="H12" s="187"/>
      <c r="I12" s="190"/>
      <c r="J12" s="188" t="s">
        <v>213</v>
      </c>
      <c r="K12" s="1016"/>
      <c r="L12" s="1017"/>
      <c r="M12" s="188" t="s">
        <v>214</v>
      </c>
      <c r="N12" s="189"/>
    </row>
    <row r="13" spans="1:14" ht="18" customHeight="1" thickBot="1">
      <c r="A13" s="187"/>
      <c r="B13" s="190"/>
      <c r="C13" s="188" t="s">
        <v>213</v>
      </c>
      <c r="D13" s="1016"/>
      <c r="E13" s="1017"/>
      <c r="F13" s="188" t="s">
        <v>214</v>
      </c>
      <c r="G13" s="189"/>
      <c r="H13" s="187"/>
      <c r="I13" s="190"/>
      <c r="J13" s="188" t="s">
        <v>213</v>
      </c>
      <c r="K13" s="1016"/>
      <c r="L13" s="1017"/>
      <c r="M13" s="188" t="s">
        <v>214</v>
      </c>
      <c r="N13" s="189"/>
    </row>
    <row r="14" spans="1:14" ht="18" customHeight="1" thickBot="1">
      <c r="A14" s="187"/>
      <c r="B14" s="190"/>
      <c r="C14" s="188" t="s">
        <v>213</v>
      </c>
      <c r="D14" s="1016"/>
      <c r="E14" s="1017"/>
      <c r="F14" s="188" t="s">
        <v>214</v>
      </c>
      <c r="G14" s="189"/>
      <c r="H14" s="187"/>
      <c r="I14" s="190"/>
      <c r="J14" s="188" t="s">
        <v>213</v>
      </c>
      <c r="K14" s="1016"/>
      <c r="L14" s="1017"/>
      <c r="M14" s="188" t="s">
        <v>214</v>
      </c>
      <c r="N14" s="189"/>
    </row>
    <row r="15" spans="1:14" ht="18" customHeight="1" thickBot="1">
      <c r="A15" s="187"/>
      <c r="B15" s="190"/>
      <c r="C15" s="188" t="s">
        <v>213</v>
      </c>
      <c r="D15" s="1016"/>
      <c r="E15" s="1017"/>
      <c r="F15" s="188" t="s">
        <v>214</v>
      </c>
      <c r="G15" s="189"/>
      <c r="H15" s="187"/>
      <c r="I15" s="190"/>
      <c r="J15" s="188" t="s">
        <v>213</v>
      </c>
      <c r="K15" s="1016"/>
      <c r="L15" s="1017"/>
      <c r="M15" s="188" t="s">
        <v>214</v>
      </c>
      <c r="N15" s="189"/>
    </row>
    <row r="16" spans="1:14" ht="18" customHeight="1" thickBot="1">
      <c r="A16" s="187"/>
      <c r="B16" s="188"/>
      <c r="C16" s="188"/>
      <c r="D16" s="188"/>
      <c r="E16" s="188"/>
      <c r="F16" s="188"/>
      <c r="G16" s="189"/>
      <c r="H16" s="187"/>
      <c r="I16" s="188"/>
      <c r="J16" s="188"/>
      <c r="K16" s="188"/>
      <c r="L16" s="188"/>
      <c r="M16" s="188"/>
      <c r="N16" s="189"/>
    </row>
    <row r="17" spans="1:14" ht="18" customHeight="1" thickBot="1">
      <c r="A17" s="187"/>
      <c r="B17" s="188" t="s">
        <v>215</v>
      </c>
      <c r="C17" s="188"/>
      <c r="D17" s="188"/>
      <c r="E17" s="1016"/>
      <c r="F17" s="1017"/>
      <c r="G17" s="189" t="s">
        <v>24</v>
      </c>
      <c r="H17" s="187"/>
      <c r="I17" s="188" t="s">
        <v>215</v>
      </c>
      <c r="J17" s="188"/>
      <c r="K17" s="188"/>
      <c r="L17" s="560"/>
      <c r="M17" s="562"/>
      <c r="N17" s="189" t="s">
        <v>24</v>
      </c>
    </row>
    <row r="18" spans="1:14" ht="18" customHeight="1" thickBot="1">
      <c r="A18" s="187"/>
      <c r="B18" s="1018" t="s">
        <v>207</v>
      </c>
      <c r="C18" s="541"/>
      <c r="D18" s="196"/>
      <c r="E18" s="188" t="s">
        <v>208</v>
      </c>
      <c r="F18" s="188"/>
      <c r="G18" s="189"/>
      <c r="H18" s="187"/>
      <c r="I18" s="1018" t="s">
        <v>207</v>
      </c>
      <c r="J18" s="541"/>
      <c r="K18" s="196"/>
      <c r="L18" s="188" t="s">
        <v>208</v>
      </c>
      <c r="M18" s="188"/>
      <c r="N18" s="189"/>
    </row>
    <row r="19" spans="1:14" ht="18" customHeight="1" thickBot="1">
      <c r="A19" s="187"/>
      <c r="B19" s="1018" t="s">
        <v>216</v>
      </c>
      <c r="C19" s="1018"/>
      <c r="D19" s="196"/>
      <c r="E19" s="188" t="s">
        <v>208</v>
      </c>
      <c r="F19" s="188"/>
      <c r="G19" s="189"/>
      <c r="H19" s="187"/>
      <c r="I19" s="1018" t="s">
        <v>216</v>
      </c>
      <c r="J19" s="1018"/>
      <c r="K19" s="196"/>
      <c r="L19" s="188" t="s">
        <v>208</v>
      </c>
      <c r="M19" s="188"/>
      <c r="N19" s="189"/>
    </row>
    <row r="20" spans="1:14" ht="18" customHeight="1" thickBot="1">
      <c r="A20" s="187"/>
      <c r="B20" s="1018" t="s">
        <v>217</v>
      </c>
      <c r="C20" s="541"/>
      <c r="D20" s="197"/>
      <c r="E20" s="188" t="s">
        <v>214</v>
      </c>
      <c r="F20" s="188"/>
      <c r="G20" s="189"/>
      <c r="H20" s="187"/>
      <c r="I20" s="1018" t="s">
        <v>217</v>
      </c>
      <c r="J20" s="541"/>
      <c r="K20" s="197"/>
      <c r="L20" s="188" t="s">
        <v>214</v>
      </c>
      <c r="M20" s="188"/>
      <c r="N20" s="189"/>
    </row>
    <row r="21" spans="1:14" ht="18" customHeight="1" thickBot="1">
      <c r="A21" s="187"/>
      <c r="B21" s="188" t="s">
        <v>218</v>
      </c>
      <c r="C21" s="188"/>
      <c r="D21" s="188"/>
      <c r="E21" s="188"/>
      <c r="F21" s="188"/>
      <c r="G21" s="189"/>
      <c r="H21" s="187"/>
      <c r="I21" s="188" t="s">
        <v>218</v>
      </c>
      <c r="J21" s="188"/>
      <c r="K21" s="188"/>
      <c r="L21" s="188"/>
      <c r="M21" s="188"/>
      <c r="N21" s="189"/>
    </row>
    <row r="22" spans="1:14" ht="18" customHeight="1" thickBot="1">
      <c r="A22" s="187"/>
      <c r="B22" s="190"/>
      <c r="C22" s="188" t="s">
        <v>213</v>
      </c>
      <c r="D22" s="560"/>
      <c r="E22" s="562"/>
      <c r="F22" s="188" t="s">
        <v>214</v>
      </c>
      <c r="G22" s="189"/>
      <c r="H22" s="187"/>
      <c r="I22" s="190"/>
      <c r="J22" s="188" t="s">
        <v>213</v>
      </c>
      <c r="K22" s="1016"/>
      <c r="L22" s="1017"/>
      <c r="M22" s="188" t="s">
        <v>214</v>
      </c>
      <c r="N22" s="189"/>
    </row>
    <row r="23" spans="1:14" ht="18" customHeight="1" thickBot="1">
      <c r="A23" s="187"/>
      <c r="B23" s="190"/>
      <c r="C23" s="188" t="s">
        <v>213</v>
      </c>
      <c r="D23" s="560"/>
      <c r="E23" s="562"/>
      <c r="F23" s="188" t="s">
        <v>214</v>
      </c>
      <c r="G23" s="189"/>
      <c r="H23" s="187"/>
      <c r="I23" s="190"/>
      <c r="J23" s="188" t="s">
        <v>213</v>
      </c>
      <c r="K23" s="1016"/>
      <c r="L23" s="1017"/>
      <c r="M23" s="188" t="s">
        <v>214</v>
      </c>
      <c r="N23" s="189"/>
    </row>
    <row r="24" spans="1:14" ht="18" customHeight="1" thickBot="1">
      <c r="A24" s="187"/>
      <c r="B24" s="190"/>
      <c r="C24" s="188" t="s">
        <v>213</v>
      </c>
      <c r="D24" s="560"/>
      <c r="E24" s="562"/>
      <c r="F24" s="188" t="s">
        <v>214</v>
      </c>
      <c r="G24" s="189"/>
      <c r="H24" s="187"/>
      <c r="I24" s="190"/>
      <c r="J24" s="188" t="s">
        <v>213</v>
      </c>
      <c r="K24" s="1016"/>
      <c r="L24" s="1017"/>
      <c r="M24" s="188" t="s">
        <v>214</v>
      </c>
      <c r="N24" s="189"/>
    </row>
    <row r="25" spans="1:14" ht="18" customHeight="1" thickBot="1">
      <c r="A25" s="187"/>
      <c r="B25" s="190"/>
      <c r="C25" s="188" t="s">
        <v>213</v>
      </c>
      <c r="D25" s="560"/>
      <c r="E25" s="562"/>
      <c r="F25" s="188" t="s">
        <v>214</v>
      </c>
      <c r="G25" s="189"/>
      <c r="H25" s="187"/>
      <c r="I25" s="190"/>
      <c r="J25" s="188" t="s">
        <v>213</v>
      </c>
      <c r="K25" s="1016"/>
      <c r="L25" s="1017"/>
      <c r="M25" s="188" t="s">
        <v>214</v>
      </c>
      <c r="N25" s="189"/>
    </row>
    <row r="26" spans="1:14" ht="18" customHeight="1" thickBot="1">
      <c r="A26" s="187"/>
      <c r="B26" s="190"/>
      <c r="C26" s="188" t="s">
        <v>213</v>
      </c>
      <c r="D26" s="560"/>
      <c r="E26" s="562"/>
      <c r="F26" s="188" t="s">
        <v>214</v>
      </c>
      <c r="G26" s="189"/>
      <c r="H26" s="187"/>
      <c r="I26" s="190"/>
      <c r="J26" s="188" t="s">
        <v>213</v>
      </c>
      <c r="K26" s="1016"/>
      <c r="L26" s="1017"/>
      <c r="M26" s="188" t="s">
        <v>214</v>
      </c>
      <c r="N26" s="189"/>
    </row>
    <row r="27" spans="1:14" ht="18" customHeight="1" thickBot="1">
      <c r="A27" s="187"/>
      <c r="B27" s="188"/>
      <c r="C27" s="188"/>
      <c r="D27" s="188"/>
      <c r="E27" s="188"/>
      <c r="F27" s="188"/>
      <c r="G27" s="189"/>
      <c r="H27" s="187"/>
      <c r="I27" s="188"/>
      <c r="J27" s="188"/>
      <c r="K27" s="188"/>
      <c r="L27" s="188"/>
      <c r="M27" s="188"/>
      <c r="N27" s="189"/>
    </row>
    <row r="28" spans="1:14" ht="18" customHeight="1" thickBot="1">
      <c r="A28" s="187"/>
      <c r="B28" s="188" t="s">
        <v>219</v>
      </c>
      <c r="C28" s="196"/>
      <c r="D28" s="188" t="s">
        <v>208</v>
      </c>
      <c r="E28" s="188"/>
      <c r="F28" s="188"/>
      <c r="G28" s="189"/>
      <c r="H28" s="187"/>
      <c r="I28" s="188" t="s">
        <v>219</v>
      </c>
      <c r="J28" s="196"/>
      <c r="K28" s="188" t="s">
        <v>208</v>
      </c>
      <c r="L28" s="188"/>
      <c r="M28" s="188"/>
      <c r="N28" s="189"/>
    </row>
    <row r="29" spans="1:14" ht="18" customHeight="1" thickBot="1">
      <c r="A29" s="187"/>
      <c r="B29" s="188" t="s">
        <v>220</v>
      </c>
      <c r="C29" s="196"/>
      <c r="D29" s="188" t="s">
        <v>208</v>
      </c>
      <c r="E29" s="188"/>
      <c r="F29" s="188"/>
      <c r="G29" s="189"/>
      <c r="H29" s="187"/>
      <c r="I29" s="188" t="s">
        <v>220</v>
      </c>
      <c r="J29" s="196"/>
      <c r="K29" s="188" t="s">
        <v>208</v>
      </c>
      <c r="L29" s="188"/>
      <c r="M29" s="188"/>
      <c r="N29" s="189"/>
    </row>
    <row r="30" spans="1:14" ht="18" customHeight="1">
      <c r="A30" s="191"/>
      <c r="B30" s="192"/>
      <c r="C30" s="192"/>
      <c r="D30" s="192"/>
      <c r="E30" s="192"/>
      <c r="F30" s="192"/>
      <c r="G30" s="193"/>
      <c r="H30" s="191"/>
      <c r="I30" s="192"/>
      <c r="J30" s="192"/>
      <c r="K30" s="192"/>
      <c r="L30" s="192"/>
      <c r="M30" s="192"/>
      <c r="N30" s="193"/>
    </row>
    <row r="31" spans="1:14" ht="28.5" customHeight="1">
      <c r="E31" s="1014" t="s">
        <v>221</v>
      </c>
      <c r="F31" s="1014"/>
      <c r="G31" s="1014"/>
      <c r="H31" s="1014"/>
      <c r="I31" s="1014"/>
      <c r="J31" s="1014"/>
      <c r="K31" s="1014"/>
      <c r="L31" s="1014"/>
      <c r="M31" s="1014"/>
      <c r="N31" s="1014"/>
    </row>
    <row r="32" spans="1:14" ht="28.5" customHeight="1">
      <c r="E32" s="1015"/>
      <c r="F32" s="1015"/>
      <c r="G32" s="1015"/>
      <c r="H32" s="1015"/>
      <c r="I32" s="1015"/>
      <c r="J32" s="1015"/>
      <c r="K32" s="1015"/>
      <c r="L32" s="1015"/>
      <c r="M32" s="1015"/>
      <c r="N32" s="1015"/>
    </row>
  </sheetData>
  <mergeCells count="37">
    <mergeCell ref="E6:F6"/>
    <mergeCell ref="L6:M6"/>
    <mergeCell ref="B7:C7"/>
    <mergeCell ref="I7:J7"/>
    <mergeCell ref="B8:C8"/>
    <mergeCell ref="I8:J8"/>
    <mergeCell ref="B9:C9"/>
    <mergeCell ref="I9:J9"/>
    <mergeCell ref="D11:E11"/>
    <mergeCell ref="K11:L11"/>
    <mergeCell ref="D12:E12"/>
    <mergeCell ref="K12:L12"/>
    <mergeCell ref="D13:E13"/>
    <mergeCell ref="K13:L13"/>
    <mergeCell ref="D14:E14"/>
    <mergeCell ref="K14:L14"/>
    <mergeCell ref="D15:E15"/>
    <mergeCell ref="K15:L15"/>
    <mergeCell ref="E17:F17"/>
    <mergeCell ref="L17:M17"/>
    <mergeCell ref="B18:C18"/>
    <mergeCell ref="I18:J18"/>
    <mergeCell ref="B19:C19"/>
    <mergeCell ref="I19:J19"/>
    <mergeCell ref="B20:C20"/>
    <mergeCell ref="I20:J20"/>
    <mergeCell ref="D22:E22"/>
    <mergeCell ref="K22:L22"/>
    <mergeCell ref="D23:E23"/>
    <mergeCell ref="K23:L23"/>
    <mergeCell ref="E31:N32"/>
    <mergeCell ref="D24:E24"/>
    <mergeCell ref="K24:L24"/>
    <mergeCell ref="D25:E25"/>
    <mergeCell ref="K25:L25"/>
    <mergeCell ref="D26:E26"/>
    <mergeCell ref="K26:L26"/>
  </mergeCells>
  <phoneticPr fontId="2"/>
  <pageMargins left="0.70866141732283472" right="0.70866141732283472" top="0.74803149606299213" bottom="0.74803149606299213" header="0.31496062992125984" footer="0.31496062992125984"/>
  <pageSetup paperSize="12" orientation="landscape" r:id="rId1"/>
</worksheet>
</file>

<file path=xl/worksheets/sheet14.xml><?xml version="1.0" encoding="utf-8"?>
<worksheet xmlns="http://schemas.openxmlformats.org/spreadsheetml/2006/main" xmlns:r="http://schemas.openxmlformats.org/officeDocument/2006/relationships">
  <sheetPr>
    <tabColor rgb="FF7030A0"/>
  </sheetPr>
  <dimension ref="A1:B42"/>
  <sheetViews>
    <sheetView topLeftCell="A4" zoomScaleNormal="100" workbookViewId="0">
      <selection activeCell="B32" sqref="B32"/>
    </sheetView>
  </sheetViews>
  <sheetFormatPr defaultRowHeight="13.5"/>
  <cols>
    <col min="1" max="1" width="5" customWidth="1"/>
    <col min="2" max="2" width="83.5" bestFit="1" customWidth="1"/>
    <col min="3" max="3" width="0.875" customWidth="1"/>
  </cols>
  <sheetData>
    <row r="1" spans="1:2" ht="23.25" customHeight="1">
      <c r="B1" t="s">
        <v>607</v>
      </c>
    </row>
    <row r="2" spans="1:2" ht="8.25" customHeight="1"/>
    <row r="3" spans="1:2" ht="24.75" customHeight="1">
      <c r="B3" s="73" t="s">
        <v>608</v>
      </c>
    </row>
    <row r="4" spans="1:2" ht="18.75" customHeight="1">
      <c r="B4" s="73" t="s">
        <v>246</v>
      </c>
    </row>
    <row r="5" spans="1:2" ht="18.75" customHeight="1">
      <c r="B5" t="s">
        <v>609</v>
      </c>
    </row>
    <row r="6" spans="1:2" ht="18.75" customHeight="1">
      <c r="A6">
        <v>1</v>
      </c>
      <c r="B6" t="s">
        <v>248</v>
      </c>
    </row>
    <row r="7" spans="1:2" ht="18.75" customHeight="1">
      <c r="B7" t="s">
        <v>230</v>
      </c>
    </row>
    <row r="8" spans="1:2" ht="18.75" customHeight="1">
      <c r="A8">
        <v>2</v>
      </c>
      <c r="B8" t="s">
        <v>606</v>
      </c>
    </row>
    <row r="9" spans="1:2" ht="18.75" customHeight="1">
      <c r="B9" s="199" t="s">
        <v>247</v>
      </c>
    </row>
    <row r="10" spans="1:2" ht="18.75" customHeight="1">
      <c r="A10">
        <v>3</v>
      </c>
      <c r="B10" t="s">
        <v>231</v>
      </c>
    </row>
    <row r="11" spans="1:2" ht="18.75" customHeight="1">
      <c r="B11" t="s">
        <v>610</v>
      </c>
    </row>
    <row r="12" spans="1:2" ht="18.75" customHeight="1">
      <c r="B12" t="s">
        <v>233</v>
      </c>
    </row>
    <row r="13" spans="1:2" ht="18.75" customHeight="1">
      <c r="B13" t="s">
        <v>232</v>
      </c>
    </row>
    <row r="14" spans="1:2" ht="18.75" customHeight="1">
      <c r="B14" t="s">
        <v>603</v>
      </c>
    </row>
    <row r="15" spans="1:2" ht="18.75" customHeight="1">
      <c r="B15" t="s">
        <v>604</v>
      </c>
    </row>
    <row r="16" spans="1:2" ht="18.75" customHeight="1">
      <c r="B16" t="s">
        <v>234</v>
      </c>
    </row>
    <row r="17" spans="1:2" ht="18.75" customHeight="1">
      <c r="B17" t="s">
        <v>603</v>
      </c>
    </row>
    <row r="18" spans="1:2" ht="18.75" customHeight="1">
      <c r="B18" t="s">
        <v>604</v>
      </c>
    </row>
    <row r="19" spans="1:2" ht="18.75" customHeight="1">
      <c r="A19">
        <v>4</v>
      </c>
      <c r="B19" t="s">
        <v>235</v>
      </c>
    </row>
    <row r="20" spans="1:2" ht="18.75" customHeight="1">
      <c r="B20" t="s">
        <v>236</v>
      </c>
    </row>
    <row r="21" spans="1:2" ht="18.75" customHeight="1">
      <c r="B21" t="s">
        <v>605</v>
      </c>
    </row>
    <row r="22" spans="1:2" ht="18.75" customHeight="1">
      <c r="B22" t="s">
        <v>237</v>
      </c>
    </row>
    <row r="23" spans="1:2" ht="18.75" customHeight="1">
      <c r="B23" t="s">
        <v>238</v>
      </c>
    </row>
    <row r="24" spans="1:2" ht="18.75" customHeight="1">
      <c r="B24" t="s">
        <v>611</v>
      </c>
    </row>
    <row r="25" spans="1:2" ht="18.75" customHeight="1">
      <c r="B25" t="s">
        <v>237</v>
      </c>
    </row>
    <row r="26" spans="1:2" ht="18.75" customHeight="1">
      <c r="B26" t="s">
        <v>239</v>
      </c>
    </row>
    <row r="27" spans="1:2" ht="18.75" customHeight="1">
      <c r="B27" t="s">
        <v>241</v>
      </c>
    </row>
    <row r="28" spans="1:2" ht="18.75" customHeight="1">
      <c r="B28" s="199" t="s">
        <v>240</v>
      </c>
    </row>
    <row r="29" spans="1:2" ht="18.75" customHeight="1">
      <c r="B29" t="s">
        <v>242</v>
      </c>
    </row>
    <row r="30" spans="1:2" ht="18.75" customHeight="1">
      <c r="B30" t="s">
        <v>243</v>
      </c>
    </row>
    <row r="31" spans="1:2" ht="18.75" customHeight="1">
      <c r="B31" s="199" t="s">
        <v>240</v>
      </c>
    </row>
    <row r="32" spans="1:2" ht="18.75" customHeight="1">
      <c r="A32">
        <v>5</v>
      </c>
      <c r="B32" t="s">
        <v>713</v>
      </c>
    </row>
    <row r="33" spans="1:2" ht="18.75" customHeight="1">
      <c r="A33">
        <v>6</v>
      </c>
      <c r="B33" t="s">
        <v>612</v>
      </c>
    </row>
    <row r="34" spans="1:2" ht="18.75" customHeight="1">
      <c r="A34">
        <v>7</v>
      </c>
      <c r="B34" t="s">
        <v>711</v>
      </c>
    </row>
    <row r="35" spans="1:2" ht="18.75" customHeight="1">
      <c r="B35" t="s">
        <v>244</v>
      </c>
    </row>
    <row r="36" spans="1:2" ht="18.75" customHeight="1">
      <c r="B36" t="s">
        <v>245</v>
      </c>
    </row>
    <row r="37" spans="1:2" ht="18.75" customHeight="1">
      <c r="A37">
        <v>8</v>
      </c>
      <c r="B37" s="496" t="s">
        <v>539</v>
      </c>
    </row>
    <row r="38" spans="1:2" ht="18.75" customHeight="1">
      <c r="B38" s="496" t="s">
        <v>540</v>
      </c>
    </row>
    <row r="39" spans="1:2" ht="18.75" customHeight="1">
      <c r="B39" t="s">
        <v>712</v>
      </c>
    </row>
    <row r="40" spans="1:2" ht="18.75" customHeight="1">
      <c r="A40">
        <v>9</v>
      </c>
      <c r="B40" t="s">
        <v>249</v>
      </c>
    </row>
    <row r="41" spans="1:2" ht="18.75" customHeight="1">
      <c r="B41" t="s">
        <v>613</v>
      </c>
    </row>
    <row r="42" spans="1:2" ht="18.75" customHeight="1">
      <c r="B42" t="s">
        <v>250</v>
      </c>
    </row>
  </sheetData>
  <phoneticPr fontId="2"/>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sheetPr>
    <tabColor theme="4" tint="0.59999389629810485"/>
  </sheetPr>
  <dimension ref="A1:E27"/>
  <sheetViews>
    <sheetView workbookViewId="0">
      <selection activeCell="I19" sqref="I19"/>
    </sheetView>
  </sheetViews>
  <sheetFormatPr defaultRowHeight="30" customHeight="1"/>
  <cols>
    <col min="1" max="1" width="6.125" style="11" customWidth="1"/>
    <col min="2" max="2" width="18.875" style="10" customWidth="1"/>
    <col min="3" max="3" width="20.625" style="10" customWidth="1"/>
    <col min="4" max="4" width="22.75" style="10" customWidth="1"/>
    <col min="5" max="5" width="15.25" style="10" customWidth="1"/>
    <col min="6" max="16384" width="9" style="11"/>
  </cols>
  <sheetData>
    <row r="1" spans="1:5" ht="30" customHeight="1">
      <c r="B1" s="198" t="s">
        <v>222</v>
      </c>
      <c r="C1" s="198" t="s">
        <v>223</v>
      </c>
      <c r="D1" s="198" t="s">
        <v>224</v>
      </c>
      <c r="E1" s="198" t="s">
        <v>225</v>
      </c>
    </row>
    <row r="2" spans="1:5" ht="30" customHeight="1">
      <c r="A2" s="11">
        <v>1</v>
      </c>
      <c r="B2" s="198"/>
      <c r="C2" s="198"/>
      <c r="D2" s="198"/>
      <c r="E2" s="27"/>
    </row>
    <row r="3" spans="1:5" ht="30" customHeight="1">
      <c r="A3" s="11">
        <v>2</v>
      </c>
      <c r="B3" s="27"/>
      <c r="C3" s="27"/>
      <c r="D3" s="27"/>
      <c r="E3" s="27"/>
    </row>
    <row r="4" spans="1:5" ht="30" customHeight="1">
      <c r="A4" s="11">
        <v>3</v>
      </c>
      <c r="B4" s="27"/>
      <c r="C4" s="27"/>
      <c r="D4" s="27"/>
      <c r="E4" s="27"/>
    </row>
    <row r="5" spans="1:5" ht="30" customHeight="1">
      <c r="A5" s="11">
        <v>4</v>
      </c>
      <c r="B5" s="27"/>
      <c r="C5" s="27"/>
      <c r="D5" s="27"/>
      <c r="E5" s="27"/>
    </row>
    <row r="6" spans="1:5" ht="30" customHeight="1">
      <c r="A6" s="11">
        <v>5</v>
      </c>
      <c r="B6" s="27"/>
      <c r="C6" s="27"/>
      <c r="D6" s="27"/>
      <c r="E6" s="27"/>
    </row>
    <row r="7" spans="1:5" ht="30" customHeight="1">
      <c r="A7" s="11">
        <v>6</v>
      </c>
      <c r="B7" s="27"/>
      <c r="C7" s="27"/>
      <c r="D7" s="27"/>
      <c r="E7" s="27"/>
    </row>
    <row r="8" spans="1:5" ht="30" customHeight="1">
      <c r="A8" s="11">
        <v>7</v>
      </c>
      <c r="B8" s="27"/>
      <c r="C8" s="27"/>
      <c r="D8" s="27"/>
      <c r="E8" s="27"/>
    </row>
    <row r="9" spans="1:5" ht="30" customHeight="1">
      <c r="A9" s="11">
        <v>8</v>
      </c>
      <c r="B9" s="27"/>
      <c r="C9" s="27"/>
      <c r="D9" s="27"/>
      <c r="E9" s="27"/>
    </row>
    <row r="10" spans="1:5" ht="30" customHeight="1">
      <c r="A10" s="11">
        <v>9</v>
      </c>
      <c r="B10" s="27"/>
      <c r="C10" s="27"/>
      <c r="D10" s="27"/>
      <c r="E10" s="27"/>
    </row>
    <row r="11" spans="1:5" ht="30" customHeight="1">
      <c r="A11" s="11">
        <v>10</v>
      </c>
      <c r="B11" s="27"/>
      <c r="C11" s="27"/>
      <c r="D11" s="27"/>
      <c r="E11" s="27"/>
    </row>
    <row r="12" spans="1:5" ht="30" customHeight="1">
      <c r="A12" s="11">
        <v>11</v>
      </c>
      <c r="B12" s="27"/>
      <c r="C12" s="27"/>
      <c r="D12" s="27"/>
      <c r="E12" s="27"/>
    </row>
    <row r="13" spans="1:5" ht="30" customHeight="1">
      <c r="A13" s="11">
        <v>12</v>
      </c>
      <c r="B13" s="27"/>
      <c r="C13" s="27"/>
      <c r="D13" s="27"/>
      <c r="E13" s="27"/>
    </row>
    <row r="14" spans="1:5" ht="30" customHeight="1">
      <c r="A14" s="11">
        <v>13</v>
      </c>
      <c r="B14" s="27"/>
      <c r="C14" s="27"/>
      <c r="D14" s="27"/>
      <c r="E14" s="27"/>
    </row>
    <row r="15" spans="1:5" ht="30" customHeight="1">
      <c r="A15" s="11">
        <v>14</v>
      </c>
      <c r="B15" s="27"/>
      <c r="C15" s="27"/>
      <c r="D15" s="27"/>
      <c r="E15" s="27"/>
    </row>
    <row r="16" spans="1:5" ht="30" customHeight="1">
      <c r="A16" s="11">
        <v>15</v>
      </c>
      <c r="B16" s="27"/>
      <c r="C16" s="27"/>
      <c r="D16" s="27"/>
      <c r="E16" s="27"/>
    </row>
    <row r="17" spans="1:5" ht="30" customHeight="1">
      <c r="A17" s="11">
        <v>16</v>
      </c>
      <c r="B17" s="27"/>
      <c r="C17" s="27"/>
      <c r="D17" s="27"/>
      <c r="E17" s="27"/>
    </row>
    <row r="18" spans="1:5" ht="30" customHeight="1">
      <c r="A18" s="11">
        <v>17</v>
      </c>
      <c r="B18" s="27"/>
      <c r="C18" s="27"/>
      <c r="D18" s="27"/>
      <c r="E18" s="27"/>
    </row>
    <row r="19" spans="1:5" ht="30" customHeight="1">
      <c r="A19" s="11">
        <v>18</v>
      </c>
      <c r="B19" s="27"/>
      <c r="C19" s="27"/>
      <c r="D19" s="27"/>
      <c r="E19" s="27"/>
    </row>
    <row r="20" spans="1:5" ht="30" customHeight="1">
      <c r="A20" s="11">
        <v>19</v>
      </c>
      <c r="B20" s="27"/>
      <c r="C20" s="27"/>
      <c r="D20" s="27"/>
      <c r="E20" s="27"/>
    </row>
    <row r="21" spans="1:5" ht="30" customHeight="1">
      <c r="A21" s="11">
        <v>20</v>
      </c>
      <c r="B21" s="27"/>
      <c r="C21" s="27"/>
      <c r="D21" s="27"/>
      <c r="E21" s="27"/>
    </row>
    <row r="22" spans="1:5" ht="30" customHeight="1">
      <c r="A22" s="11">
        <v>21</v>
      </c>
      <c r="B22" s="27"/>
      <c r="C22" s="27"/>
      <c r="D22" s="27"/>
      <c r="E22" s="27"/>
    </row>
    <row r="23" spans="1:5" ht="30" customHeight="1">
      <c r="A23" s="11">
        <v>22</v>
      </c>
      <c r="B23" s="27"/>
      <c r="C23" s="27"/>
      <c r="D23" s="27"/>
      <c r="E23" s="27"/>
    </row>
    <row r="24" spans="1:5" ht="30" customHeight="1">
      <c r="A24" s="11">
        <v>23</v>
      </c>
      <c r="B24" s="27"/>
      <c r="C24" s="27"/>
      <c r="D24" s="27"/>
      <c r="E24" s="27"/>
    </row>
    <row r="25" spans="1:5" ht="30" customHeight="1">
      <c r="A25" s="11">
        <v>24</v>
      </c>
      <c r="B25" s="27"/>
      <c r="C25" s="27"/>
      <c r="D25" s="27"/>
      <c r="E25" s="27"/>
    </row>
    <row r="26" spans="1:5" ht="30" customHeight="1">
      <c r="A26" s="11">
        <v>25</v>
      </c>
      <c r="B26" s="27"/>
      <c r="C26" s="27"/>
      <c r="D26" s="27"/>
      <c r="E26" s="27"/>
    </row>
    <row r="27" spans="1:5" ht="30" customHeight="1">
      <c r="A27" s="11">
        <v>26</v>
      </c>
      <c r="B27" s="27"/>
      <c r="C27" s="27"/>
      <c r="D27" s="27"/>
      <c r="E27" s="2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X37"/>
  <sheetViews>
    <sheetView topLeftCell="D10" workbookViewId="0">
      <selection activeCell="T25" sqref="T25:V25"/>
    </sheetView>
  </sheetViews>
  <sheetFormatPr defaultRowHeight="13.5"/>
  <cols>
    <col min="1" max="1" width="4.625" customWidth="1"/>
    <col min="2" max="2" width="12.75" customWidth="1"/>
    <col min="3" max="3" width="11.875" customWidth="1"/>
    <col min="4" max="4" width="14.125" customWidth="1"/>
    <col min="5" max="7" width="5.375" customWidth="1"/>
    <col min="8" max="9" width="8.875" customWidth="1"/>
    <col min="10" max="10" width="8.875" hidden="1" customWidth="1"/>
    <col min="11" max="11" width="8.875" customWidth="1"/>
    <col min="12" max="12" width="8.875" hidden="1" customWidth="1"/>
    <col min="13" max="13" width="8.875" customWidth="1"/>
    <col min="14" max="16" width="5.125" hidden="1" customWidth="1"/>
    <col min="17" max="17" width="37.5" customWidth="1"/>
    <col min="18" max="18" width="6" customWidth="1"/>
    <col min="19" max="21" width="8.875" customWidth="1"/>
  </cols>
  <sheetData>
    <row r="1" spans="1:24" ht="33.75" customHeight="1" thickBot="1">
      <c r="A1" s="514" t="s">
        <v>259</v>
      </c>
      <c r="B1" s="514"/>
      <c r="C1" s="514"/>
      <c r="D1" s="514"/>
      <c r="E1" s="514"/>
      <c r="F1" s="514"/>
      <c r="G1" s="514"/>
      <c r="H1" s="514"/>
      <c r="I1" s="514"/>
      <c r="J1" s="514"/>
      <c r="K1" s="514"/>
      <c r="L1" s="514"/>
      <c r="M1" s="514"/>
      <c r="N1" s="514"/>
      <c r="O1" s="514"/>
      <c r="P1" s="514"/>
      <c r="Q1" s="514"/>
      <c r="R1" s="514"/>
      <c r="S1" s="514"/>
      <c r="T1" s="514"/>
      <c r="U1" s="514"/>
    </row>
    <row r="2" spans="1:24" ht="22.5" customHeight="1" thickBot="1">
      <c r="B2" s="51" t="s">
        <v>70</v>
      </c>
      <c r="C2" s="52" t="s">
        <v>71</v>
      </c>
      <c r="D2" s="234" t="s">
        <v>290</v>
      </c>
      <c r="E2" s="53" t="s">
        <v>72</v>
      </c>
      <c r="F2" s="354" t="s">
        <v>430</v>
      </c>
      <c r="G2" s="357" t="s">
        <v>73</v>
      </c>
      <c r="H2" s="378">
        <v>41945</v>
      </c>
      <c r="I2" s="379">
        <v>41946</v>
      </c>
      <c r="J2" s="380" t="s">
        <v>320</v>
      </c>
      <c r="K2" s="379">
        <v>41952</v>
      </c>
      <c r="L2" s="380" t="s">
        <v>321</v>
      </c>
      <c r="M2" s="379">
        <v>41959</v>
      </c>
      <c r="N2" s="54" t="s">
        <v>73</v>
      </c>
      <c r="O2" s="246" t="s">
        <v>308</v>
      </c>
      <c r="P2" s="55" t="s">
        <v>74</v>
      </c>
      <c r="Q2" s="365" t="s">
        <v>177</v>
      </c>
      <c r="R2" s="359" t="s">
        <v>75</v>
      </c>
      <c r="S2" s="35"/>
      <c r="T2" s="35"/>
      <c r="U2" s="35"/>
      <c r="V2" s="36"/>
    </row>
    <row r="3" spans="1:24" ht="22.5" customHeight="1">
      <c r="A3">
        <v>1</v>
      </c>
      <c r="B3" s="205" t="s">
        <v>4</v>
      </c>
      <c r="C3" s="215" t="s">
        <v>76</v>
      </c>
      <c r="D3" s="238" t="s">
        <v>299</v>
      </c>
      <c r="E3" s="241" t="s">
        <v>291</v>
      </c>
      <c r="F3" s="253" t="s">
        <v>449</v>
      </c>
      <c r="G3" s="241">
        <v>8</v>
      </c>
      <c r="H3" s="366"/>
      <c r="I3" s="384" t="s">
        <v>23</v>
      </c>
      <c r="J3" s="239"/>
      <c r="K3" s="239"/>
      <c r="L3" s="239"/>
      <c r="M3" s="239"/>
      <c r="N3" s="61"/>
      <c r="O3" s="59"/>
      <c r="P3" s="59"/>
      <c r="Q3" s="367" t="s">
        <v>338</v>
      </c>
      <c r="R3" s="360">
        <v>1</v>
      </c>
      <c r="S3" s="35"/>
      <c r="T3" s="35"/>
      <c r="U3" s="35"/>
      <c r="V3" s="36"/>
    </row>
    <row r="4" spans="1:24" ht="22.5" customHeight="1">
      <c r="A4">
        <v>2</v>
      </c>
      <c r="B4" s="62" t="s">
        <v>256</v>
      </c>
      <c r="C4" s="216" t="s">
        <v>78</v>
      </c>
      <c r="D4" s="223" t="s">
        <v>279</v>
      </c>
      <c r="E4" s="232" t="s">
        <v>291</v>
      </c>
      <c r="F4" s="254" t="s">
        <v>0</v>
      </c>
      <c r="G4" s="232">
        <v>16</v>
      </c>
      <c r="H4" s="368"/>
      <c r="I4" s="236"/>
      <c r="J4" s="236"/>
      <c r="K4" s="257" t="s">
        <v>23</v>
      </c>
      <c r="L4" s="236"/>
      <c r="M4" s="236"/>
      <c r="N4" s="68"/>
      <c r="O4" s="66"/>
      <c r="P4" s="66"/>
      <c r="Q4" s="369" t="s">
        <v>280</v>
      </c>
      <c r="R4" s="361">
        <v>2</v>
      </c>
      <c r="S4" s="63" t="s">
        <v>133</v>
      </c>
      <c r="T4" s="63" t="s">
        <v>134</v>
      </c>
      <c r="U4" s="63" t="s">
        <v>135</v>
      </c>
      <c r="V4" s="63" t="s">
        <v>136</v>
      </c>
    </row>
    <row r="5" spans="1:24" ht="22.5" customHeight="1">
      <c r="A5">
        <v>3</v>
      </c>
      <c r="B5" s="62" t="s">
        <v>17</v>
      </c>
      <c r="C5" s="216" t="s">
        <v>77</v>
      </c>
      <c r="D5" s="223" t="s">
        <v>282</v>
      </c>
      <c r="E5" s="232" t="s">
        <v>291</v>
      </c>
      <c r="F5" s="254" t="s">
        <v>446</v>
      </c>
      <c r="G5" s="232">
        <v>15</v>
      </c>
      <c r="H5" s="368"/>
      <c r="I5" s="236"/>
      <c r="J5" s="236"/>
      <c r="K5" s="236"/>
      <c r="L5" s="236"/>
      <c r="M5" s="236"/>
      <c r="N5" s="68"/>
      <c r="O5" s="66"/>
      <c r="P5" s="66"/>
      <c r="Q5" s="370" t="s">
        <v>280</v>
      </c>
      <c r="R5" s="361">
        <v>3</v>
      </c>
      <c r="S5" s="356" t="s">
        <v>4</v>
      </c>
      <c r="T5" s="356" t="s">
        <v>198</v>
      </c>
      <c r="U5" s="383" t="s">
        <v>251</v>
      </c>
      <c r="V5" s="383" t="s">
        <v>12</v>
      </c>
    </row>
    <row r="6" spans="1:24" ht="22.5" customHeight="1">
      <c r="A6">
        <v>4</v>
      </c>
      <c r="B6" s="56" t="s">
        <v>12</v>
      </c>
      <c r="C6" s="217" t="s">
        <v>172</v>
      </c>
      <c r="D6" s="57" t="s">
        <v>330</v>
      </c>
      <c r="E6" s="232" t="s">
        <v>291</v>
      </c>
      <c r="F6" s="254" t="s">
        <v>0</v>
      </c>
      <c r="G6" s="232">
        <v>18</v>
      </c>
      <c r="H6" s="368"/>
      <c r="I6" s="236"/>
      <c r="J6" s="236"/>
      <c r="K6" s="236"/>
      <c r="L6" s="236"/>
      <c r="M6" s="236"/>
      <c r="N6" s="61"/>
      <c r="O6" s="59"/>
      <c r="P6" s="59"/>
      <c r="Q6" s="370"/>
      <c r="R6" s="361">
        <v>4</v>
      </c>
      <c r="S6" s="358" t="s">
        <v>7</v>
      </c>
      <c r="T6" s="388" t="s">
        <v>18</v>
      </c>
      <c r="U6" s="358" t="s">
        <v>255</v>
      </c>
      <c r="V6" s="383" t="s">
        <v>13</v>
      </c>
      <c r="X6" s="37"/>
    </row>
    <row r="7" spans="1:24" ht="22.5" customHeight="1">
      <c r="A7">
        <v>5</v>
      </c>
      <c r="B7" s="62" t="s">
        <v>13</v>
      </c>
      <c r="C7" s="216" t="s">
        <v>81</v>
      </c>
      <c r="D7" s="222" t="s">
        <v>281</v>
      </c>
      <c r="E7" s="241" t="s">
        <v>291</v>
      </c>
      <c r="F7" s="253" t="s">
        <v>0</v>
      </c>
      <c r="G7" s="241">
        <v>14</v>
      </c>
      <c r="H7" s="368"/>
      <c r="I7" s="236"/>
      <c r="J7" s="236"/>
      <c r="K7" s="236"/>
      <c r="L7" s="236"/>
      <c r="M7" s="236"/>
      <c r="N7" s="61"/>
      <c r="O7" s="59"/>
      <c r="P7" s="59"/>
      <c r="Q7" s="370" t="s">
        <v>280</v>
      </c>
      <c r="R7" s="361">
        <v>5</v>
      </c>
      <c r="S7" s="355" t="s">
        <v>197</v>
      </c>
      <c r="T7" s="355" t="s">
        <v>21</v>
      </c>
      <c r="U7" s="383" t="s">
        <v>181</v>
      </c>
      <c r="V7" s="358" t="s">
        <v>227</v>
      </c>
    </row>
    <row r="8" spans="1:24" ht="22.5" customHeight="1">
      <c r="A8">
        <v>6</v>
      </c>
      <c r="B8" s="224" t="s">
        <v>283</v>
      </c>
      <c r="C8" s="218" t="s">
        <v>284</v>
      </c>
      <c r="D8" s="222" t="s">
        <v>285</v>
      </c>
      <c r="E8" s="241" t="s">
        <v>291</v>
      </c>
      <c r="F8" s="253" t="s">
        <v>447</v>
      </c>
      <c r="G8" s="241">
        <v>11</v>
      </c>
      <c r="H8" s="368"/>
      <c r="I8" s="236"/>
      <c r="J8" s="236"/>
      <c r="K8" s="236"/>
      <c r="L8" s="236"/>
      <c r="M8" s="236"/>
      <c r="N8" s="61"/>
      <c r="O8" s="59"/>
      <c r="P8" s="59"/>
      <c r="Q8" s="369" t="s">
        <v>286</v>
      </c>
      <c r="R8" s="360">
        <v>6</v>
      </c>
      <c r="S8" s="358" t="s">
        <v>201</v>
      </c>
      <c r="T8" s="355" t="s">
        <v>14</v>
      </c>
      <c r="U8" s="383" t="s">
        <v>92</v>
      </c>
      <c r="V8" s="358" t="s">
        <v>5</v>
      </c>
    </row>
    <row r="9" spans="1:24" ht="22.5" customHeight="1">
      <c r="A9">
        <v>7</v>
      </c>
      <c r="B9" s="62" t="s">
        <v>18</v>
      </c>
      <c r="C9" s="216" t="s">
        <v>88</v>
      </c>
      <c r="D9" s="222" t="s">
        <v>293</v>
      </c>
      <c r="E9" s="241" t="s">
        <v>291</v>
      </c>
      <c r="F9" s="253" t="s">
        <v>2</v>
      </c>
      <c r="G9" s="241">
        <v>12</v>
      </c>
      <c r="H9" s="368"/>
      <c r="I9" s="236"/>
      <c r="J9" s="236"/>
      <c r="K9" s="236"/>
      <c r="L9" s="236"/>
      <c r="M9" s="236"/>
      <c r="N9" s="61"/>
      <c r="O9" s="59"/>
      <c r="P9" s="59"/>
      <c r="Q9" s="371" t="s">
        <v>476</v>
      </c>
      <c r="R9" s="361">
        <v>7</v>
      </c>
      <c r="S9" s="388" t="s">
        <v>226</v>
      </c>
      <c r="T9" s="386" t="s">
        <v>253</v>
      </c>
      <c r="U9" s="358" t="s">
        <v>11</v>
      </c>
      <c r="V9" s="386" t="s">
        <v>19</v>
      </c>
      <c r="W9" s="63"/>
    </row>
    <row r="10" spans="1:24" ht="22.5" customHeight="1">
      <c r="A10" s="37">
        <v>8</v>
      </c>
      <c r="B10" s="62" t="s">
        <v>7</v>
      </c>
      <c r="C10" s="218" t="s">
        <v>276</v>
      </c>
      <c r="D10" s="222" t="s">
        <v>277</v>
      </c>
      <c r="E10" s="241" t="s">
        <v>291</v>
      </c>
      <c r="F10" s="253" t="s">
        <v>448</v>
      </c>
      <c r="G10" s="241">
        <v>12</v>
      </c>
      <c r="H10" s="368"/>
      <c r="I10" s="236"/>
      <c r="J10" s="236"/>
      <c r="K10" s="236"/>
      <c r="L10" s="252"/>
      <c r="M10" s="236"/>
      <c r="N10" s="61"/>
      <c r="O10" s="59"/>
      <c r="P10" s="59"/>
      <c r="Q10" s="372" t="s">
        <v>337</v>
      </c>
      <c r="R10" s="361">
        <v>8</v>
      </c>
      <c r="S10" s="127"/>
      <c r="T10" s="63"/>
      <c r="U10" s="127"/>
      <c r="V10" s="386" t="s">
        <v>229</v>
      </c>
      <c r="W10" s="119"/>
    </row>
    <row r="11" spans="1:24" ht="22.5" customHeight="1">
      <c r="A11" s="37">
        <v>9</v>
      </c>
      <c r="B11" s="214" t="s">
        <v>10</v>
      </c>
      <c r="C11" s="216" t="s">
        <v>173</v>
      </c>
      <c r="D11" s="57" t="s">
        <v>331</v>
      </c>
      <c r="E11" s="241" t="s">
        <v>291</v>
      </c>
      <c r="F11" s="253" t="s">
        <v>1</v>
      </c>
      <c r="G11" s="241">
        <v>13</v>
      </c>
      <c r="H11" s="368"/>
      <c r="I11" s="236"/>
      <c r="J11" s="236"/>
      <c r="K11" s="236"/>
      <c r="L11" s="236"/>
      <c r="M11" s="257" t="s">
        <v>23</v>
      </c>
      <c r="N11" s="68"/>
      <c r="O11" s="66"/>
      <c r="P11" s="66"/>
      <c r="Q11" s="372" t="s">
        <v>319</v>
      </c>
      <c r="R11" s="360">
        <v>9</v>
      </c>
      <c r="S11" s="127"/>
      <c r="T11" s="63"/>
      <c r="U11" s="127"/>
      <c r="V11" s="127"/>
    </row>
    <row r="12" spans="1:24" ht="22.5" customHeight="1">
      <c r="A12" s="37">
        <v>10</v>
      </c>
      <c r="B12" s="69" t="s">
        <v>21</v>
      </c>
      <c r="C12" s="219" t="s">
        <v>294</v>
      </c>
      <c r="D12" s="223" t="s">
        <v>295</v>
      </c>
      <c r="E12" s="232" t="s">
        <v>291</v>
      </c>
      <c r="F12" s="254" t="s">
        <v>1</v>
      </c>
      <c r="G12" s="232">
        <v>11</v>
      </c>
      <c r="H12" s="368"/>
      <c r="I12" s="236"/>
      <c r="J12" s="236"/>
      <c r="K12" s="236"/>
      <c r="L12" s="236"/>
      <c r="M12" s="236"/>
      <c r="N12" s="68"/>
      <c r="O12" s="66"/>
      <c r="P12" s="66"/>
      <c r="Q12" s="367" t="s">
        <v>297</v>
      </c>
      <c r="R12" s="361">
        <v>10</v>
      </c>
      <c r="S12" s="127"/>
      <c r="T12" s="63"/>
      <c r="U12" s="127"/>
      <c r="V12" s="127"/>
    </row>
    <row r="13" spans="1:24" ht="22.5" customHeight="1">
      <c r="A13" s="37">
        <v>11</v>
      </c>
      <c r="B13" s="62" t="s">
        <v>181</v>
      </c>
      <c r="C13" s="216" t="s">
        <v>257</v>
      </c>
      <c r="D13" s="223" t="s">
        <v>311</v>
      </c>
      <c r="E13" s="232" t="s">
        <v>291</v>
      </c>
      <c r="F13" s="254" t="s">
        <v>0</v>
      </c>
      <c r="G13" s="232">
        <v>17</v>
      </c>
      <c r="H13" s="381" t="s">
        <v>23</v>
      </c>
      <c r="I13" s="236"/>
      <c r="J13" s="236"/>
      <c r="K13" s="236"/>
      <c r="L13" s="236"/>
      <c r="M13" s="236"/>
      <c r="N13" s="68"/>
      <c r="O13" s="66"/>
      <c r="P13" s="66"/>
      <c r="Q13" s="373" t="s">
        <v>305</v>
      </c>
      <c r="R13" s="360">
        <v>11</v>
      </c>
      <c r="S13" s="70"/>
      <c r="T13" s="70"/>
      <c r="U13" s="63"/>
      <c r="V13" s="71"/>
    </row>
    <row r="14" spans="1:24" ht="22.5" customHeight="1" thickBot="1">
      <c r="A14" s="37">
        <v>12</v>
      </c>
      <c r="B14" s="206" t="s">
        <v>16</v>
      </c>
      <c r="C14" s="219" t="s">
        <v>80</v>
      </c>
      <c r="D14" s="222" t="s">
        <v>312</v>
      </c>
      <c r="E14" s="232" t="s">
        <v>291</v>
      </c>
      <c r="F14" s="254" t="s">
        <v>1</v>
      </c>
      <c r="G14" s="232">
        <v>16</v>
      </c>
      <c r="H14" s="381" t="s">
        <v>23</v>
      </c>
      <c r="I14" s="236" t="s">
        <v>533</v>
      </c>
      <c r="J14" s="236"/>
      <c r="K14" s="257" t="s">
        <v>23</v>
      </c>
      <c r="L14" s="236"/>
      <c r="M14" s="236"/>
      <c r="N14" s="61"/>
      <c r="O14" s="59"/>
      <c r="P14" s="59"/>
      <c r="Q14" s="369" t="s">
        <v>280</v>
      </c>
      <c r="R14" s="361">
        <v>12</v>
      </c>
      <c r="S14" s="64"/>
      <c r="T14" s="63"/>
      <c r="U14" s="70"/>
      <c r="V14" s="71"/>
    </row>
    <row r="15" spans="1:24" ht="22.5" customHeight="1" thickBot="1">
      <c r="A15" s="37">
        <v>13</v>
      </c>
      <c r="B15" s="62" t="s">
        <v>5</v>
      </c>
      <c r="C15" s="216" t="s">
        <v>178</v>
      </c>
      <c r="D15" s="222" t="s">
        <v>304</v>
      </c>
      <c r="E15" s="241" t="s">
        <v>291</v>
      </c>
      <c r="F15" s="253" t="s">
        <v>1</v>
      </c>
      <c r="G15" s="241">
        <v>8</v>
      </c>
      <c r="H15" s="368"/>
      <c r="I15" s="236"/>
      <c r="J15" s="236"/>
      <c r="K15" s="236"/>
      <c r="L15" s="236"/>
      <c r="M15" s="236"/>
      <c r="N15" s="68"/>
      <c r="O15" s="66"/>
      <c r="P15" s="66"/>
      <c r="Q15" s="374" t="s">
        <v>305</v>
      </c>
      <c r="R15" s="360">
        <v>13</v>
      </c>
      <c r="S15" s="72"/>
      <c r="T15" s="535" t="s">
        <v>82</v>
      </c>
      <c r="U15" s="536"/>
      <c r="V15" s="537"/>
    </row>
    <row r="16" spans="1:24" ht="22.5" customHeight="1">
      <c r="A16" s="37">
        <v>14</v>
      </c>
      <c r="B16" s="68" t="s">
        <v>92</v>
      </c>
      <c r="C16" s="220" t="s">
        <v>175</v>
      </c>
      <c r="D16" s="241" t="s">
        <v>313</v>
      </c>
      <c r="E16" s="241" t="s">
        <v>291</v>
      </c>
      <c r="F16" s="253" t="s">
        <v>0</v>
      </c>
      <c r="G16" s="241">
        <v>6</v>
      </c>
      <c r="H16" s="368"/>
      <c r="I16" s="236"/>
      <c r="J16" s="236"/>
      <c r="K16" s="236"/>
      <c r="L16" s="236"/>
      <c r="M16" s="236"/>
      <c r="N16" s="68"/>
      <c r="O16" s="66"/>
      <c r="P16" s="59"/>
      <c r="Q16" s="369" t="s">
        <v>288</v>
      </c>
      <c r="R16" s="361">
        <v>14</v>
      </c>
      <c r="S16" s="57" t="s">
        <v>83</v>
      </c>
      <c r="T16" s="538" t="s">
        <v>439</v>
      </c>
      <c r="U16" s="539"/>
      <c r="V16" s="540"/>
    </row>
    <row r="17" spans="1:24" ht="22.5" customHeight="1">
      <c r="A17" s="37">
        <v>15</v>
      </c>
      <c r="B17" s="68" t="s">
        <v>14</v>
      </c>
      <c r="C17" s="220" t="s">
        <v>258</v>
      </c>
      <c r="D17" s="232" t="s">
        <v>287</v>
      </c>
      <c r="E17" s="232" t="s">
        <v>291</v>
      </c>
      <c r="F17" s="254" t="s">
        <v>1</v>
      </c>
      <c r="G17" s="232">
        <v>12</v>
      </c>
      <c r="H17" s="368"/>
      <c r="I17" s="257" t="s">
        <v>23</v>
      </c>
      <c r="J17" s="236"/>
      <c r="K17" s="236"/>
      <c r="L17" s="236"/>
      <c r="M17" s="236"/>
      <c r="N17" s="68"/>
      <c r="O17" s="66"/>
      <c r="P17" s="66"/>
      <c r="Q17" s="373" t="s">
        <v>288</v>
      </c>
      <c r="R17" s="360">
        <v>15</v>
      </c>
      <c r="S17" s="65" t="s">
        <v>84</v>
      </c>
      <c r="T17" s="527" t="s">
        <v>440</v>
      </c>
      <c r="U17" s="528"/>
      <c r="V17" s="529"/>
    </row>
    <row r="18" spans="1:24" ht="22.5" customHeight="1">
      <c r="A18" s="37">
        <v>16</v>
      </c>
      <c r="B18" s="62" t="s">
        <v>85</v>
      </c>
      <c r="C18" s="216" t="s">
        <v>86</v>
      </c>
      <c r="D18" s="223" t="s">
        <v>309</v>
      </c>
      <c r="E18" s="232" t="s">
        <v>291</v>
      </c>
      <c r="F18" s="254" t="s">
        <v>454</v>
      </c>
      <c r="G18" s="232">
        <v>13</v>
      </c>
      <c r="H18" s="368"/>
      <c r="I18" s="236"/>
      <c r="J18" s="236"/>
      <c r="K18" s="236"/>
      <c r="L18" s="236"/>
      <c r="M18" s="236"/>
      <c r="N18" s="68"/>
      <c r="O18" s="66"/>
      <c r="P18" s="66"/>
      <c r="Q18" s="373" t="s">
        <v>307</v>
      </c>
      <c r="R18" s="360">
        <v>16</v>
      </c>
      <c r="S18" s="65" t="s">
        <v>74</v>
      </c>
      <c r="T18" s="522" t="s">
        <v>441</v>
      </c>
      <c r="U18" s="523"/>
      <c r="V18" s="524"/>
      <c r="X18" s="73"/>
    </row>
    <row r="19" spans="1:24" ht="22.5" customHeight="1">
      <c r="A19" s="37">
        <v>17</v>
      </c>
      <c r="B19" s="62" t="s">
        <v>9</v>
      </c>
      <c r="C19" s="216" t="s">
        <v>174</v>
      </c>
      <c r="D19" s="223" t="s">
        <v>310</v>
      </c>
      <c r="E19" s="232" t="s">
        <v>291</v>
      </c>
      <c r="F19" s="254" t="s">
        <v>2</v>
      </c>
      <c r="G19" s="232">
        <v>10</v>
      </c>
      <c r="H19" s="368"/>
      <c r="I19" s="236"/>
      <c r="J19" s="236"/>
      <c r="K19" s="236"/>
      <c r="L19" s="236"/>
      <c r="M19" s="236"/>
      <c r="N19" s="68"/>
      <c r="O19" s="66"/>
      <c r="P19" s="66"/>
      <c r="Q19" s="374"/>
      <c r="R19" s="360">
        <v>17</v>
      </c>
      <c r="S19" s="520" t="s">
        <v>87</v>
      </c>
      <c r="T19" s="522" t="s">
        <v>442</v>
      </c>
      <c r="U19" s="523"/>
      <c r="V19" s="524"/>
    </row>
    <row r="20" spans="1:24" ht="22.5" customHeight="1">
      <c r="A20" s="37">
        <v>18</v>
      </c>
      <c r="B20" s="62" t="s">
        <v>8</v>
      </c>
      <c r="C20" s="216" t="s">
        <v>91</v>
      </c>
      <c r="D20" s="65" t="s">
        <v>332</v>
      </c>
      <c r="E20" s="232" t="s">
        <v>291</v>
      </c>
      <c r="F20" s="254" t="s">
        <v>460</v>
      </c>
      <c r="G20" s="232">
        <v>6</v>
      </c>
      <c r="H20" s="368"/>
      <c r="I20" s="236"/>
      <c r="J20" s="236"/>
      <c r="K20" s="236"/>
      <c r="L20" s="236"/>
      <c r="M20" s="236"/>
      <c r="N20" s="68"/>
      <c r="O20" s="66"/>
      <c r="P20" s="59"/>
      <c r="Q20" s="370"/>
      <c r="R20" s="360">
        <v>18</v>
      </c>
      <c r="S20" s="521"/>
      <c r="T20" s="522" t="s">
        <v>459</v>
      </c>
      <c r="U20" s="523"/>
      <c r="V20" s="524"/>
    </row>
    <row r="21" spans="1:24" ht="22.5" customHeight="1">
      <c r="A21" s="37">
        <v>19</v>
      </c>
      <c r="B21" s="56" t="s">
        <v>11</v>
      </c>
      <c r="C21" s="247" t="s">
        <v>315</v>
      </c>
      <c r="D21" s="222" t="s">
        <v>316</v>
      </c>
      <c r="E21" s="232" t="s">
        <v>291</v>
      </c>
      <c r="F21" s="254" t="s">
        <v>461</v>
      </c>
      <c r="G21" s="232">
        <v>15</v>
      </c>
      <c r="H21" s="368"/>
      <c r="I21" s="236"/>
      <c r="J21" s="236"/>
      <c r="K21" s="236"/>
      <c r="L21" s="236"/>
      <c r="M21" s="236"/>
      <c r="N21" s="68"/>
      <c r="O21" s="66"/>
      <c r="P21" s="66"/>
      <c r="Q21" s="374" t="s">
        <v>317</v>
      </c>
      <c r="R21" s="362">
        <v>19</v>
      </c>
      <c r="S21" s="525" t="s">
        <v>89</v>
      </c>
      <c r="T21" s="527" t="s">
        <v>535</v>
      </c>
      <c r="U21" s="528"/>
      <c r="V21" s="529"/>
    </row>
    <row r="22" spans="1:24" ht="22.5" customHeight="1">
      <c r="A22" s="37">
        <v>20</v>
      </c>
      <c r="B22" s="62" t="s">
        <v>19</v>
      </c>
      <c r="C22" s="216" t="s">
        <v>90</v>
      </c>
      <c r="D22" s="238" t="s">
        <v>301</v>
      </c>
      <c r="E22" s="242" t="s">
        <v>291</v>
      </c>
      <c r="F22" s="353" t="s">
        <v>475</v>
      </c>
      <c r="G22" s="242">
        <v>5</v>
      </c>
      <c r="H22" s="368"/>
      <c r="I22" s="236"/>
      <c r="J22" s="236"/>
      <c r="K22" s="236"/>
      <c r="L22" s="236"/>
      <c r="M22" s="236"/>
      <c r="N22" s="68"/>
      <c r="O22" s="66"/>
      <c r="P22" s="66"/>
      <c r="Q22" s="374" t="s">
        <v>307</v>
      </c>
      <c r="R22" s="360">
        <v>20</v>
      </c>
      <c r="S22" s="526"/>
      <c r="T22" s="522" t="s">
        <v>443</v>
      </c>
      <c r="U22" s="523"/>
      <c r="V22" s="524"/>
    </row>
    <row r="23" spans="1:24" ht="22.5" customHeight="1">
      <c r="A23">
        <v>21</v>
      </c>
      <c r="B23" s="68" t="s">
        <v>20</v>
      </c>
      <c r="C23" s="216" t="s">
        <v>176</v>
      </c>
      <c r="D23" s="223" t="s">
        <v>278</v>
      </c>
      <c r="E23" s="232" t="s">
        <v>291</v>
      </c>
      <c r="F23" s="254" t="s">
        <v>2</v>
      </c>
      <c r="G23" s="232">
        <v>6</v>
      </c>
      <c r="H23" s="368"/>
      <c r="I23" s="236"/>
      <c r="J23" s="236"/>
      <c r="K23" s="236"/>
      <c r="L23" s="236"/>
      <c r="M23" s="236"/>
      <c r="N23" s="68"/>
      <c r="O23" s="66"/>
      <c r="P23" s="66"/>
      <c r="Q23" s="375" t="s">
        <v>456</v>
      </c>
      <c r="R23" s="360">
        <v>21</v>
      </c>
      <c r="S23" s="242" t="s">
        <v>428</v>
      </c>
      <c r="T23" s="530" t="s">
        <v>429</v>
      </c>
      <c r="U23" s="531"/>
      <c r="V23" s="532"/>
    </row>
    <row r="24" spans="1:24" ht="22.5" customHeight="1">
      <c r="A24">
        <v>22</v>
      </c>
      <c r="B24" s="56" t="s">
        <v>79</v>
      </c>
      <c r="C24" s="217" t="s">
        <v>194</v>
      </c>
      <c r="D24" s="222" t="s">
        <v>298</v>
      </c>
      <c r="E24" s="232" t="s">
        <v>306</v>
      </c>
      <c r="F24" s="389" t="s">
        <v>450</v>
      </c>
      <c r="G24" s="232"/>
      <c r="H24" s="368"/>
      <c r="I24" s="236"/>
      <c r="J24" s="236"/>
      <c r="K24" s="66"/>
      <c r="L24" s="74"/>
      <c r="M24" s="236"/>
      <c r="N24" s="68"/>
      <c r="O24" s="66"/>
      <c r="P24" s="66"/>
      <c r="Q24" s="367"/>
      <c r="R24" s="361">
        <v>22</v>
      </c>
      <c r="S24" s="382" t="s">
        <v>444</v>
      </c>
      <c r="T24" s="527" t="s">
        <v>536</v>
      </c>
      <c r="U24" s="528"/>
      <c r="V24" s="529"/>
    </row>
    <row r="25" spans="1:24" ht="22.5" customHeight="1">
      <c r="A25">
        <v>23</v>
      </c>
      <c r="B25" s="56" t="s">
        <v>15</v>
      </c>
      <c r="C25" s="217" t="s">
        <v>138</v>
      </c>
      <c r="D25" s="222" t="s">
        <v>336</v>
      </c>
      <c r="E25" s="241" t="s">
        <v>306</v>
      </c>
      <c r="F25" s="390" t="s">
        <v>450</v>
      </c>
      <c r="G25" s="241"/>
      <c r="H25" s="61"/>
      <c r="I25" s="59"/>
      <c r="J25" s="59"/>
      <c r="K25" s="59"/>
      <c r="L25" s="59"/>
      <c r="M25" s="59"/>
      <c r="N25" s="61"/>
      <c r="O25" s="59"/>
      <c r="P25" s="59"/>
      <c r="Q25" s="376"/>
      <c r="R25" s="363" t="s">
        <v>137</v>
      </c>
      <c r="S25" s="382" t="s">
        <v>445</v>
      </c>
      <c r="T25" s="527" t="s">
        <v>455</v>
      </c>
      <c r="U25" s="533"/>
      <c r="V25" s="534"/>
    </row>
    <row r="26" spans="1:24" ht="22.5" customHeight="1" thickBot="1">
      <c r="A26">
        <v>24</v>
      </c>
      <c r="B26" s="76" t="s">
        <v>6</v>
      </c>
      <c r="C26" s="270" t="s">
        <v>335</v>
      </c>
      <c r="D26" s="269" t="s">
        <v>334</v>
      </c>
      <c r="E26" s="269" t="s">
        <v>306</v>
      </c>
      <c r="F26" s="385" t="s">
        <v>450</v>
      </c>
      <c r="G26" s="269"/>
      <c r="H26" s="76"/>
      <c r="I26" s="78"/>
      <c r="J26" s="78"/>
      <c r="K26" s="78"/>
      <c r="L26" s="78"/>
      <c r="M26" s="78"/>
      <c r="N26" s="76"/>
      <c r="O26" s="78"/>
      <c r="P26" s="78"/>
      <c r="Q26" s="377"/>
      <c r="R26" s="364" t="s">
        <v>137</v>
      </c>
      <c r="S26" s="387" t="s">
        <v>189</v>
      </c>
      <c r="T26" s="517" t="s">
        <v>193</v>
      </c>
      <c r="U26" s="518"/>
      <c r="V26" s="519"/>
    </row>
    <row r="27" spans="1:24">
      <c r="S27" s="36"/>
      <c r="T27" s="39"/>
      <c r="U27" s="39"/>
      <c r="V27" s="40"/>
    </row>
    <row r="28" spans="1:24" ht="17.25">
      <c r="T28" s="30"/>
      <c r="U28" s="30"/>
    </row>
    <row r="29" spans="1:24" ht="17.25">
      <c r="S29" s="38"/>
      <c r="T29" s="30"/>
      <c r="U29" s="30"/>
      <c r="V29" s="41"/>
    </row>
    <row r="30" spans="1:24" ht="17.25">
      <c r="S30" s="38"/>
      <c r="T30" s="30"/>
      <c r="U30" s="30"/>
    </row>
    <row r="31" spans="1:24" ht="17.25">
      <c r="T31" s="30"/>
      <c r="U31" s="30"/>
    </row>
    <row r="32" spans="1:24" ht="17.25">
      <c r="T32" s="30"/>
      <c r="U32" s="30"/>
    </row>
    <row r="33" spans="20:21" ht="17.25">
      <c r="T33" s="30"/>
      <c r="U33" s="30"/>
    </row>
    <row r="34" spans="20:21" ht="17.25">
      <c r="T34" s="30"/>
      <c r="U34" s="30"/>
    </row>
    <row r="35" spans="20:21" ht="17.25">
      <c r="T35" s="30"/>
      <c r="U35" s="30"/>
    </row>
    <row r="36" spans="20:21" ht="17.25">
      <c r="T36" s="30"/>
      <c r="U36" s="30"/>
    </row>
    <row r="37" spans="20:21" ht="17.25">
      <c r="T37" s="30"/>
      <c r="U37" s="30"/>
    </row>
  </sheetData>
  <mergeCells count="15">
    <mergeCell ref="A1:U1"/>
    <mergeCell ref="T15:V15"/>
    <mergeCell ref="T16:V16"/>
    <mergeCell ref="T17:V17"/>
    <mergeCell ref="T18:V18"/>
    <mergeCell ref="T26:V26"/>
    <mergeCell ref="S19:S20"/>
    <mergeCell ref="T19:V19"/>
    <mergeCell ref="T20:V20"/>
    <mergeCell ref="S21:S22"/>
    <mergeCell ref="T21:V21"/>
    <mergeCell ref="T22:V22"/>
    <mergeCell ref="T23:V23"/>
    <mergeCell ref="T25:V25"/>
    <mergeCell ref="T24:V24"/>
  </mergeCells>
  <phoneticPr fontId="2"/>
  <pageMargins left="0.2" right="0.25" top="0.75" bottom="0.75" header="0.3" footer="0.3"/>
  <pageSetup paperSize="9" scale="84"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C000"/>
    <pageSetUpPr fitToPage="1"/>
  </sheetPr>
  <dimension ref="A2:E29"/>
  <sheetViews>
    <sheetView topLeftCell="A10" workbookViewId="0">
      <selection activeCell="D16" sqref="D16"/>
    </sheetView>
  </sheetViews>
  <sheetFormatPr defaultRowHeight="13.5"/>
  <cols>
    <col min="1" max="1" width="9" style="11"/>
    <col min="2" max="2" width="17" style="11" bestFit="1" customWidth="1"/>
    <col min="3" max="16384" width="9" style="11"/>
  </cols>
  <sheetData>
    <row r="2" spans="1:5" ht="21">
      <c r="E2" s="23" t="s">
        <v>184</v>
      </c>
    </row>
    <row r="3" spans="1:5" ht="14.25">
      <c r="A3" s="11" t="s">
        <v>93</v>
      </c>
      <c r="B3" s="147" t="s">
        <v>4</v>
      </c>
      <c r="E3" s="11" t="s">
        <v>339</v>
      </c>
    </row>
    <row r="4" spans="1:5" ht="14.25">
      <c r="A4" s="11" t="s">
        <v>94</v>
      </c>
      <c r="B4" s="148" t="s">
        <v>7</v>
      </c>
      <c r="E4" s="11" t="s">
        <v>499</v>
      </c>
    </row>
    <row r="5" spans="1:5" ht="14.25">
      <c r="A5" s="11" t="s">
        <v>95</v>
      </c>
      <c r="B5" s="147" t="s">
        <v>197</v>
      </c>
      <c r="E5" s="273" t="s">
        <v>500</v>
      </c>
    </row>
    <row r="6" spans="1:5" ht="14.25">
      <c r="A6" s="11" t="s">
        <v>96</v>
      </c>
      <c r="B6" s="148" t="s">
        <v>201</v>
      </c>
      <c r="E6" s="273" t="s">
        <v>501</v>
      </c>
    </row>
    <row r="7" spans="1:5" ht="14.25">
      <c r="A7" s="11" t="s">
        <v>97</v>
      </c>
      <c r="B7" s="148" t="s">
        <v>226</v>
      </c>
      <c r="E7" s="11" t="s">
        <v>150</v>
      </c>
    </row>
    <row r="8" spans="1:5" ht="14.25">
      <c r="A8" s="11" t="s">
        <v>98</v>
      </c>
      <c r="B8" s="147" t="s">
        <v>198</v>
      </c>
      <c r="E8" s="11" t="s">
        <v>180</v>
      </c>
    </row>
    <row r="9" spans="1:5" ht="14.25">
      <c r="A9" s="11" t="s">
        <v>99</v>
      </c>
      <c r="B9" s="148" t="s">
        <v>18</v>
      </c>
      <c r="E9" s="11" t="s">
        <v>148</v>
      </c>
    </row>
    <row r="10" spans="1:5" ht="14.25">
      <c r="A10" s="11" t="s">
        <v>100</v>
      </c>
      <c r="B10" s="147" t="s">
        <v>21</v>
      </c>
      <c r="E10" s="11" t="s">
        <v>151</v>
      </c>
    </row>
    <row r="11" spans="1:5" ht="14.25">
      <c r="A11" s="11" t="s">
        <v>101</v>
      </c>
      <c r="B11" s="147" t="s">
        <v>14</v>
      </c>
      <c r="E11" s="11" t="s">
        <v>149</v>
      </c>
    </row>
    <row r="12" spans="1:5" ht="14.25">
      <c r="A12" s="11" t="s">
        <v>102</v>
      </c>
      <c r="B12" s="147" t="s">
        <v>253</v>
      </c>
      <c r="E12" s="11" t="s">
        <v>340</v>
      </c>
    </row>
    <row r="13" spans="1:5" ht="14.25">
      <c r="A13" s="11" t="s">
        <v>103</v>
      </c>
      <c r="B13" s="148" t="s">
        <v>251</v>
      </c>
      <c r="E13" s="11" t="s">
        <v>431</v>
      </c>
    </row>
    <row r="14" spans="1:5" ht="14.25">
      <c r="A14" s="11" t="s">
        <v>104</v>
      </c>
      <c r="B14" s="148" t="s">
        <v>254</v>
      </c>
      <c r="E14" s="11" t="s">
        <v>195</v>
      </c>
    </row>
    <row r="15" spans="1:5" ht="14.25">
      <c r="A15" s="11" t="s">
        <v>105</v>
      </c>
      <c r="B15" s="148" t="s">
        <v>181</v>
      </c>
      <c r="E15" s="11" t="s">
        <v>497</v>
      </c>
    </row>
    <row r="16" spans="1:5" ht="14.25">
      <c r="A16" s="11" t="s">
        <v>106</v>
      </c>
      <c r="B16" s="148" t="s">
        <v>92</v>
      </c>
      <c r="E16" s="273" t="s">
        <v>341</v>
      </c>
    </row>
    <row r="17" spans="1:5" ht="14.25">
      <c r="A17" s="11" t="s">
        <v>107</v>
      </c>
      <c r="B17" s="148" t="s">
        <v>11</v>
      </c>
      <c r="E17" s="273" t="s">
        <v>342</v>
      </c>
    </row>
    <row r="18" spans="1:5" ht="14.25">
      <c r="A18" s="11" t="s">
        <v>108</v>
      </c>
      <c r="B18" s="148" t="s">
        <v>12</v>
      </c>
      <c r="E18" s="11" t="s">
        <v>451</v>
      </c>
    </row>
    <row r="19" spans="1:5" ht="14.25">
      <c r="A19" s="11" t="s">
        <v>109</v>
      </c>
      <c r="B19" s="148" t="s">
        <v>13</v>
      </c>
      <c r="E19" s="273" t="s">
        <v>452</v>
      </c>
    </row>
    <row r="20" spans="1:5" ht="14.25">
      <c r="A20" s="11" t="s">
        <v>110</v>
      </c>
      <c r="B20" s="148" t="s">
        <v>227</v>
      </c>
      <c r="E20" s="11" t="s">
        <v>458</v>
      </c>
    </row>
    <row r="21" spans="1:5" ht="14.25">
      <c r="A21" s="11" t="s">
        <v>111</v>
      </c>
      <c r="B21" s="148" t="s">
        <v>5</v>
      </c>
      <c r="E21" s="11" t="s">
        <v>453</v>
      </c>
    </row>
    <row r="22" spans="1:5" ht="14.25">
      <c r="A22" s="11" t="s">
        <v>112</v>
      </c>
      <c r="B22" s="147" t="s">
        <v>19</v>
      </c>
      <c r="E22" s="11" t="s">
        <v>528</v>
      </c>
    </row>
    <row r="23" spans="1:5" ht="14.25">
      <c r="A23" s="11" t="s">
        <v>169</v>
      </c>
      <c r="B23" s="147" t="s">
        <v>229</v>
      </c>
      <c r="E23" s="11" t="s">
        <v>518</v>
      </c>
    </row>
    <row r="24" spans="1:5">
      <c r="E24" s="149"/>
    </row>
    <row r="25" spans="1:5">
      <c r="E25" s="11" t="s">
        <v>191</v>
      </c>
    </row>
    <row r="26" spans="1:5">
      <c r="E26" s="11" t="s">
        <v>192</v>
      </c>
    </row>
    <row r="27" spans="1:5">
      <c r="E27" s="11" t="s">
        <v>186</v>
      </c>
    </row>
    <row r="28" spans="1:5">
      <c r="E28" s="11" t="s">
        <v>185</v>
      </c>
    </row>
    <row r="29" spans="1:5">
      <c r="E29" s="11" t="s">
        <v>190</v>
      </c>
    </row>
  </sheetData>
  <phoneticPr fontId="2"/>
  <pageMargins left="0.75" right="0.75" top="1" bottom="1" header="0.51200000000000001" footer="0.51200000000000001"/>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rgb="FFFFC000"/>
  </sheetPr>
  <dimension ref="A1:D61"/>
  <sheetViews>
    <sheetView topLeftCell="A40" workbookViewId="0">
      <selection activeCell="B25" sqref="B25"/>
    </sheetView>
  </sheetViews>
  <sheetFormatPr defaultRowHeight="14.25" customHeight="1"/>
  <cols>
    <col min="1" max="1" width="1.5" style="29" customWidth="1"/>
    <col min="2" max="2" width="22.875" style="29" customWidth="1"/>
    <col min="3" max="16384" width="9" style="29"/>
  </cols>
  <sheetData>
    <row r="1" spans="1:3" ht="23.25" customHeight="1">
      <c r="A1" s="83" t="s">
        <v>162</v>
      </c>
    </row>
    <row r="2" spans="1:3" s="406" customFormat="1" ht="14.25" customHeight="1">
      <c r="B2" s="406" t="s">
        <v>63</v>
      </c>
      <c r="C2" s="406" t="s">
        <v>502</v>
      </c>
    </row>
    <row r="3" spans="1:3" s="406" customFormat="1" ht="14.25" customHeight="1">
      <c r="B3" s="406" t="s">
        <v>432</v>
      </c>
      <c r="C3" s="406" t="s">
        <v>503</v>
      </c>
    </row>
    <row r="4" spans="1:3" s="406" customFormat="1" ht="14.25" customHeight="1">
      <c r="C4" s="406" t="s">
        <v>65</v>
      </c>
    </row>
    <row r="5" spans="1:3" s="406" customFormat="1" ht="14.25" customHeight="1">
      <c r="C5" s="406" t="s">
        <v>344</v>
      </c>
    </row>
    <row r="6" spans="1:3" s="406" customFormat="1" ht="8.25" customHeight="1"/>
    <row r="7" spans="1:3" s="406" customFormat="1" ht="14.25" customHeight="1">
      <c r="B7" s="406" t="s">
        <v>64</v>
      </c>
      <c r="C7" s="406" t="s">
        <v>140</v>
      </c>
    </row>
    <row r="8" spans="1:3" s="406" customFormat="1" ht="14.25" customHeight="1">
      <c r="B8" s="406" t="s">
        <v>433</v>
      </c>
      <c r="C8" s="406" t="s">
        <v>65</v>
      </c>
    </row>
    <row r="9" spans="1:3" s="406" customFormat="1" ht="14.25" customHeight="1">
      <c r="C9" s="406" t="s">
        <v>344</v>
      </c>
    </row>
    <row r="10" spans="1:3" s="406" customFormat="1" ht="14.25" customHeight="1">
      <c r="C10" s="406" t="s">
        <v>141</v>
      </c>
    </row>
    <row r="11" spans="1:3" s="406" customFormat="1" ht="8.25" customHeight="1"/>
    <row r="12" spans="1:3" s="406" customFormat="1" ht="14.25" customHeight="1">
      <c r="B12" s="406" t="s">
        <v>145</v>
      </c>
      <c r="C12" s="406" t="s">
        <v>142</v>
      </c>
    </row>
    <row r="13" spans="1:3" s="406" customFormat="1" ht="14.25" customHeight="1">
      <c r="B13" s="406" t="s">
        <v>434</v>
      </c>
      <c r="C13" s="406" t="s">
        <v>139</v>
      </c>
    </row>
    <row r="14" spans="1:3" s="406" customFormat="1" ht="14.25" customHeight="1">
      <c r="B14" s="406" t="s">
        <v>435</v>
      </c>
      <c r="C14" s="406" t="s">
        <v>67</v>
      </c>
    </row>
    <row r="15" spans="1:3" s="406" customFormat="1" ht="14.25" customHeight="1">
      <c r="C15" s="406" t="s">
        <v>143</v>
      </c>
    </row>
    <row r="16" spans="1:3" s="406" customFormat="1" ht="14.25" customHeight="1">
      <c r="C16" s="406" t="s">
        <v>144</v>
      </c>
    </row>
    <row r="17" spans="1:3" s="406" customFormat="1" ht="14.25" customHeight="1">
      <c r="C17" s="406" t="s">
        <v>65</v>
      </c>
    </row>
    <row r="18" spans="1:3" s="406" customFormat="1" ht="14.25" customHeight="1">
      <c r="C18" s="406" t="s">
        <v>66</v>
      </c>
    </row>
    <row r="19" spans="1:3" s="406" customFormat="1" ht="14.25" customHeight="1">
      <c r="C19" s="406" t="s">
        <v>343</v>
      </c>
    </row>
    <row r="20" spans="1:3" ht="6" customHeight="1"/>
    <row r="21" spans="1:3" s="406" customFormat="1" ht="14.25" customHeight="1">
      <c r="B21" s="406" t="s">
        <v>531</v>
      </c>
    </row>
    <row r="22" spans="1:3" s="406" customFormat="1" ht="14.25" customHeight="1">
      <c r="B22" s="406" t="s">
        <v>532</v>
      </c>
    </row>
    <row r="23" spans="1:3" ht="6" customHeight="1"/>
    <row r="24" spans="1:3" s="406" customFormat="1" ht="14.25" customHeight="1">
      <c r="B24" s="406" t="s">
        <v>147</v>
      </c>
    </row>
    <row r="25" spans="1:3" s="406" customFormat="1" ht="14.25" customHeight="1">
      <c r="B25" s="406" t="s">
        <v>436</v>
      </c>
    </row>
    <row r="26" spans="1:3" s="406" customFormat="1" ht="14.25" customHeight="1">
      <c r="B26" s="406" t="s">
        <v>437</v>
      </c>
    </row>
    <row r="27" spans="1:3" s="406" customFormat="1" ht="5.25" customHeight="1"/>
    <row r="28" spans="1:3" s="406" customFormat="1" ht="14.25" customHeight="1">
      <c r="B28" s="406" t="s">
        <v>347</v>
      </c>
    </row>
    <row r="29" spans="1:3" s="406" customFormat="1" ht="14.25" customHeight="1">
      <c r="B29" s="406" t="s">
        <v>68</v>
      </c>
    </row>
    <row r="31" spans="1:3" ht="22.5" customHeight="1">
      <c r="A31" s="32" t="s">
        <v>163</v>
      </c>
    </row>
    <row r="32" spans="1:3" s="406" customFormat="1" ht="14.25" customHeight="1">
      <c r="A32" s="406" t="s">
        <v>132</v>
      </c>
      <c r="B32" s="406" t="s">
        <v>349</v>
      </c>
    </row>
    <row r="33" spans="1:4" s="406" customFormat="1" ht="14.25" customHeight="1">
      <c r="B33" s="406" t="s">
        <v>188</v>
      </c>
    </row>
    <row r="34" spans="1:4" s="406" customFormat="1" ht="14.25" customHeight="1">
      <c r="B34" s="406" t="s">
        <v>160</v>
      </c>
    </row>
    <row r="35" spans="1:4" s="406" customFormat="1" ht="9.75" customHeight="1"/>
    <row r="36" spans="1:4" s="406" customFormat="1" ht="14.25" customHeight="1">
      <c r="B36" s="406" t="s">
        <v>350</v>
      </c>
    </row>
    <row r="37" spans="1:4" s="406" customFormat="1" ht="14.25" customHeight="1">
      <c r="B37" s="406" t="s">
        <v>146</v>
      </c>
    </row>
    <row r="38" spans="1:4" s="406" customFormat="1" ht="14.25" customHeight="1">
      <c r="B38" s="406" t="s">
        <v>537</v>
      </c>
    </row>
    <row r="39" spans="1:4" s="406" customFormat="1" ht="9.75" customHeight="1"/>
    <row r="40" spans="1:4" s="406" customFormat="1" ht="14.25" customHeight="1">
      <c r="B40" s="406" t="s">
        <v>351</v>
      </c>
    </row>
    <row r="41" spans="1:4" s="406" customFormat="1" ht="14.25" customHeight="1">
      <c r="B41" s="406" t="s">
        <v>161</v>
      </c>
    </row>
    <row r="42" spans="1:4" s="406" customFormat="1" ht="9.75" customHeight="1"/>
    <row r="43" spans="1:4" s="406" customFormat="1" ht="14.25" customHeight="1">
      <c r="A43" s="406" t="s">
        <v>132</v>
      </c>
      <c r="B43" s="406" t="s">
        <v>352</v>
      </c>
    </row>
    <row r="44" spans="1:4" s="406" customFormat="1" ht="14.25" customHeight="1">
      <c r="B44" s="406" t="s">
        <v>348</v>
      </c>
    </row>
    <row r="45" spans="1:4" s="406" customFormat="1" ht="14.25" customHeight="1">
      <c r="B45" s="406" t="s">
        <v>353</v>
      </c>
    </row>
    <row r="47" spans="1:4" ht="21.75" customHeight="1">
      <c r="A47" s="83" t="s">
        <v>345</v>
      </c>
    </row>
    <row r="48" spans="1:4" s="406" customFormat="1" ht="14.25" customHeight="1">
      <c r="B48" s="406" t="s">
        <v>534</v>
      </c>
      <c r="C48" s="396"/>
      <c r="D48" s="396"/>
    </row>
    <row r="49" spans="1:4" s="406" customFormat="1" ht="14.25" customHeight="1">
      <c r="B49" s="406" t="s">
        <v>516</v>
      </c>
      <c r="C49" s="396"/>
      <c r="D49" s="396"/>
    </row>
    <row r="50" spans="1:4" s="406" customFormat="1" ht="14.25" customHeight="1">
      <c r="B50" s="406" t="s">
        <v>346</v>
      </c>
    </row>
    <row r="51" spans="1:4" s="406" customFormat="1" ht="6" customHeight="1"/>
    <row r="52" spans="1:4" s="406" customFormat="1" ht="14.25" customHeight="1">
      <c r="A52" s="407" t="s">
        <v>496</v>
      </c>
    </row>
    <row r="53" spans="1:4" s="406" customFormat="1" ht="14.25" customHeight="1">
      <c r="A53" s="407" t="s">
        <v>341</v>
      </c>
    </row>
    <row r="54" spans="1:4" s="406" customFormat="1" ht="14.25" customHeight="1">
      <c r="A54" s="407" t="s">
        <v>342</v>
      </c>
    </row>
    <row r="55" spans="1:4" s="406" customFormat="1" ht="14.25" customHeight="1">
      <c r="A55" s="407"/>
      <c r="B55" s="406" t="s">
        <v>495</v>
      </c>
    </row>
    <row r="56" spans="1:4" s="406" customFormat="1" ht="14.25" customHeight="1">
      <c r="A56" s="407"/>
      <c r="B56" s="407" t="s">
        <v>498</v>
      </c>
    </row>
    <row r="57" spans="1:4" s="406" customFormat="1" ht="14.25" customHeight="1">
      <c r="B57" s="406" t="s">
        <v>179</v>
      </c>
    </row>
    <row r="58" spans="1:4" s="406" customFormat="1" ht="6.75" customHeight="1"/>
    <row r="59" spans="1:4" s="406" customFormat="1" ht="14.25" customHeight="1">
      <c r="B59" s="406" t="s">
        <v>187</v>
      </c>
    </row>
    <row r="60" spans="1:4" s="406" customFormat="1" ht="14.25" customHeight="1">
      <c r="B60" s="406" t="s">
        <v>527</v>
      </c>
    </row>
    <row r="61" spans="1:4" s="406" customFormat="1" ht="14.25" customHeight="1">
      <c r="B61" s="31" t="s">
        <v>517</v>
      </c>
    </row>
  </sheetData>
  <phoneticPr fontId="2"/>
  <pageMargins left="0.43307086614173229" right="0.23622047244094491" top="0.55118110236220474"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C000"/>
  </sheetPr>
  <dimension ref="A2:G24"/>
  <sheetViews>
    <sheetView workbookViewId="0">
      <selection activeCell="G11" sqref="G11"/>
    </sheetView>
  </sheetViews>
  <sheetFormatPr defaultRowHeight="17.25"/>
  <cols>
    <col min="1" max="1" width="7.125" style="30" customWidth="1"/>
    <col min="2" max="3" width="19.5" style="30" bestFit="1" customWidth="1"/>
    <col min="4" max="5" width="16.875" style="30" bestFit="1" customWidth="1"/>
    <col min="6" max="16384" width="9" style="30"/>
  </cols>
  <sheetData>
    <row r="2" spans="1:7">
      <c r="A2" s="32"/>
      <c r="B2" s="42" t="s">
        <v>0</v>
      </c>
      <c r="C2" s="43" t="s">
        <v>1</v>
      </c>
      <c r="D2" s="44" t="s">
        <v>2</v>
      </c>
      <c r="E2" s="45" t="s">
        <v>3</v>
      </c>
    </row>
    <row r="3" spans="1:7">
      <c r="A3" s="32">
        <v>1</v>
      </c>
      <c r="B3" s="94" t="s">
        <v>4</v>
      </c>
      <c r="C3" s="95" t="s">
        <v>198</v>
      </c>
      <c r="D3" s="96" t="s">
        <v>251</v>
      </c>
      <c r="E3" s="97" t="s">
        <v>12</v>
      </c>
    </row>
    <row r="4" spans="1:7">
      <c r="A4" s="32">
        <v>2</v>
      </c>
      <c r="B4" s="98" t="s">
        <v>7</v>
      </c>
      <c r="C4" s="99" t="s">
        <v>18</v>
      </c>
      <c r="D4" s="96" t="s">
        <v>254</v>
      </c>
      <c r="E4" s="97" t="s">
        <v>13</v>
      </c>
    </row>
    <row r="5" spans="1:7">
      <c r="A5" s="32">
        <v>3</v>
      </c>
      <c r="B5" s="94" t="s">
        <v>197</v>
      </c>
      <c r="C5" s="95" t="s">
        <v>21</v>
      </c>
      <c r="D5" s="96" t="s">
        <v>181</v>
      </c>
      <c r="E5" s="97" t="s">
        <v>227</v>
      </c>
    </row>
    <row r="6" spans="1:7">
      <c r="A6" s="32">
        <v>4</v>
      </c>
      <c r="B6" s="98" t="s">
        <v>201</v>
      </c>
      <c r="C6" s="95" t="s">
        <v>14</v>
      </c>
      <c r="D6" s="96" t="s">
        <v>92</v>
      </c>
      <c r="E6" s="97" t="s">
        <v>5</v>
      </c>
    </row>
    <row r="7" spans="1:7">
      <c r="A7" s="32">
        <v>5</v>
      </c>
      <c r="B7" s="98" t="s">
        <v>226</v>
      </c>
      <c r="C7" s="95" t="s">
        <v>253</v>
      </c>
      <c r="D7" s="96" t="s">
        <v>11</v>
      </c>
      <c r="E7" s="100" t="s">
        <v>19</v>
      </c>
    </row>
    <row r="8" spans="1:7">
      <c r="A8" s="32">
        <v>6</v>
      </c>
      <c r="B8" s="126"/>
      <c r="C8" s="8"/>
      <c r="D8" s="126"/>
      <c r="E8" s="100" t="s">
        <v>229</v>
      </c>
    </row>
    <row r="9" spans="1:7">
      <c r="A9" s="32"/>
      <c r="B9" s="126"/>
      <c r="C9" s="8"/>
      <c r="D9" s="126"/>
      <c r="E9" s="8"/>
    </row>
    <row r="10" spans="1:7">
      <c r="A10" s="32"/>
      <c r="B10" s="126"/>
      <c r="C10" s="8"/>
      <c r="D10" s="126"/>
      <c r="E10" s="8"/>
    </row>
    <row r="15" spans="1:7">
      <c r="G15" s="101"/>
    </row>
    <row r="23" spans="2:2">
      <c r="B23" s="34"/>
    </row>
    <row r="24" spans="2:2">
      <c r="B24" s="33" t="s">
        <v>69</v>
      </c>
    </row>
  </sheetData>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FF00"/>
  </sheetPr>
  <dimension ref="A1:P71"/>
  <sheetViews>
    <sheetView view="pageBreakPreview" zoomScale="60" zoomScaleNormal="100" workbookViewId="0">
      <selection activeCell="N62" sqref="N62"/>
    </sheetView>
  </sheetViews>
  <sheetFormatPr defaultRowHeight="18.75"/>
  <cols>
    <col min="1" max="1" width="5.875" style="4" customWidth="1"/>
    <col min="2" max="2" width="16.5" style="4" customWidth="1"/>
    <col min="3" max="3" width="2" style="4" hidden="1" customWidth="1"/>
    <col min="4" max="4" width="12.5" style="4" customWidth="1"/>
    <col min="5" max="5" width="8.75" style="4" customWidth="1"/>
    <col min="6" max="6" width="2" style="4" hidden="1" customWidth="1"/>
    <col min="7" max="7" width="12.5" style="4" customWidth="1"/>
    <col min="8" max="8" width="2" style="4" hidden="1" customWidth="1"/>
    <col min="9" max="9" width="12.5" style="4" customWidth="1"/>
    <col min="10" max="10" width="2" style="4" hidden="1" customWidth="1"/>
    <col min="11" max="11" width="12.5" style="4" customWidth="1"/>
    <col min="12" max="12" width="8.75" style="4" customWidth="1"/>
    <col min="13" max="13" width="2" style="4" hidden="1" customWidth="1"/>
    <col min="14" max="14" width="12.5" style="4" customWidth="1"/>
    <col min="15" max="15" width="2" style="4" hidden="1" customWidth="1"/>
    <col min="16" max="16" width="12.5" style="4" customWidth="1"/>
    <col min="17" max="16384" width="9" style="4"/>
  </cols>
  <sheetData>
    <row r="1" spans="1:16" ht="37.5" customHeight="1">
      <c r="B1" s="404" t="s">
        <v>354</v>
      </c>
      <c r="C1" s="1"/>
      <c r="I1" s="546" t="s">
        <v>370</v>
      </c>
      <c r="J1" s="547"/>
      <c r="K1" s="548"/>
      <c r="N1" s="549" t="s">
        <v>168</v>
      </c>
      <c r="O1" s="550"/>
      <c r="P1" s="551"/>
    </row>
    <row r="2" spans="1:16" ht="24">
      <c r="B2" s="542" t="s">
        <v>23</v>
      </c>
      <c r="D2" s="543" t="s">
        <v>16</v>
      </c>
      <c r="E2" s="543"/>
      <c r="G2" s="544" t="s">
        <v>24</v>
      </c>
      <c r="H2" s="2"/>
      <c r="J2" s="1"/>
      <c r="K2" s="9" t="s">
        <v>183</v>
      </c>
      <c r="L2" s="2"/>
      <c r="M2" s="2"/>
      <c r="N2" s="2"/>
      <c r="O2" s="2"/>
      <c r="P2" s="2"/>
    </row>
    <row r="3" spans="1:16" ht="24">
      <c r="B3" s="542"/>
      <c r="D3" s="543"/>
      <c r="E3" s="543"/>
      <c r="G3" s="544"/>
      <c r="H3" s="2"/>
      <c r="J3" s="1"/>
      <c r="K3" s="9" t="s">
        <v>171</v>
      </c>
      <c r="L3" s="2"/>
      <c r="M3" s="2"/>
      <c r="N3" s="2"/>
      <c r="O3" s="2"/>
      <c r="P3" s="2"/>
    </row>
    <row r="4" spans="1:16" ht="13.5" customHeight="1" thickBot="1">
      <c r="B4" s="1"/>
      <c r="C4" s="1"/>
      <c r="D4" s="2"/>
      <c r="E4" s="2"/>
      <c r="F4" s="2"/>
      <c r="G4" s="1"/>
      <c r="H4" s="1"/>
      <c r="I4" s="2"/>
      <c r="J4" s="2"/>
      <c r="K4" s="3"/>
      <c r="L4" s="2"/>
      <c r="M4" s="2"/>
      <c r="N4" s="2"/>
      <c r="O4" s="2"/>
      <c r="P4" s="2"/>
    </row>
    <row r="5" spans="1:16" ht="26.25" customHeight="1" thickBot="1">
      <c r="B5" s="80"/>
      <c r="C5" s="560" t="s">
        <v>25</v>
      </c>
      <c r="D5" s="561"/>
      <c r="E5" s="561"/>
      <c r="F5" s="561"/>
      <c r="G5" s="562"/>
      <c r="H5" s="560" t="s">
        <v>26</v>
      </c>
      <c r="I5" s="562"/>
      <c r="J5" s="560" t="s">
        <v>27</v>
      </c>
      <c r="K5" s="561"/>
      <c r="L5" s="561"/>
      <c r="M5" s="561"/>
      <c r="N5" s="562"/>
      <c r="O5" s="560" t="s">
        <v>26</v>
      </c>
      <c r="P5" s="562"/>
    </row>
    <row r="6" spans="1:16" ht="22.5" customHeight="1">
      <c r="A6" s="541">
        <v>1</v>
      </c>
      <c r="B6" s="136">
        <v>0.35416666666666669</v>
      </c>
      <c r="C6" s="279" t="s">
        <v>362</v>
      </c>
      <c r="D6" s="274" t="str">
        <f>LOOKUP(C6,参照!$A$3:$A$23,参照!$B$3:$B$23)</f>
        <v>枚方なぎさ</v>
      </c>
      <c r="E6" s="274" t="s">
        <v>170</v>
      </c>
      <c r="F6" s="280" t="s">
        <v>367</v>
      </c>
      <c r="G6" s="281" t="str">
        <f>LOOKUP(F6,参照!$A$3:$A$23,参照!$B$3:$B$23)</f>
        <v>四條畷</v>
      </c>
      <c r="H6" s="571" t="s">
        <v>494</v>
      </c>
      <c r="I6" s="556" t="str">
        <f>LOOKUP(H6,参照!$A$3:$A$23,参照!$B$3:$B$23)</f>
        <v>長尾</v>
      </c>
      <c r="J6" s="289" t="s">
        <v>366</v>
      </c>
      <c r="K6" s="274" t="str">
        <f>LOOKUP(J6,参照!$A$3:$A$23,参照!$B$3:$B$23)</f>
        <v>門真西</v>
      </c>
      <c r="L6" s="274" t="s">
        <v>170</v>
      </c>
      <c r="M6" s="280" t="s">
        <v>365</v>
      </c>
      <c r="N6" s="281" t="str">
        <f>LOOKUP(M6,参照!$A$3:$A$23,参照!$B$3:$B$23)</f>
        <v>牧野</v>
      </c>
      <c r="O6" s="571" t="s">
        <v>375</v>
      </c>
      <c r="P6" s="556" t="str">
        <f>LOOKUP(O6,参照!$A$3:$A$23,参照!$B$3:$B$23)</f>
        <v>寝屋川</v>
      </c>
    </row>
    <row r="7" spans="1:16" ht="18.75" customHeight="1">
      <c r="A7" s="541"/>
      <c r="B7" s="137" t="s">
        <v>74</v>
      </c>
      <c r="C7" s="283"/>
      <c r="D7" s="284"/>
      <c r="E7" s="285"/>
      <c r="F7" s="285"/>
      <c r="G7" s="277"/>
      <c r="H7" s="553"/>
      <c r="I7" s="557"/>
      <c r="J7" s="283"/>
      <c r="K7" s="284"/>
      <c r="L7" s="285"/>
      <c r="M7" s="285"/>
      <c r="N7" s="277"/>
      <c r="O7" s="553"/>
      <c r="P7" s="557"/>
    </row>
    <row r="8" spans="1:16" ht="13.5" customHeight="1">
      <c r="A8" s="413"/>
      <c r="B8" s="575" t="s">
        <v>538</v>
      </c>
      <c r="C8" s="576"/>
      <c r="D8" s="576"/>
      <c r="E8" s="576"/>
      <c r="F8" s="576"/>
      <c r="G8" s="576"/>
      <c r="H8" s="576"/>
      <c r="I8" s="576"/>
      <c r="J8" s="576"/>
      <c r="K8" s="576"/>
      <c r="L8" s="576"/>
      <c r="M8" s="576"/>
      <c r="N8" s="576"/>
      <c r="O8" s="576"/>
      <c r="P8" s="577"/>
    </row>
    <row r="9" spans="1:16" ht="13.5" customHeight="1">
      <c r="A9" s="413"/>
      <c r="B9" s="578"/>
      <c r="C9" s="579"/>
      <c r="D9" s="579"/>
      <c r="E9" s="579"/>
      <c r="F9" s="579"/>
      <c r="G9" s="579"/>
      <c r="H9" s="579"/>
      <c r="I9" s="579"/>
      <c r="J9" s="579"/>
      <c r="K9" s="579"/>
      <c r="L9" s="579"/>
      <c r="M9" s="579"/>
      <c r="N9" s="579"/>
      <c r="O9" s="579"/>
      <c r="P9" s="580"/>
    </row>
    <row r="10" spans="1:16" ht="22.5" customHeight="1">
      <c r="A10" s="541">
        <v>2</v>
      </c>
      <c r="B10" s="138">
        <v>0.3888888888888889</v>
      </c>
      <c r="C10" s="287" t="s">
        <v>363</v>
      </c>
      <c r="D10" s="275" t="str">
        <f>LOOKUP(C10,参照!$A$3:$A$23,参照!$B$3:$B$23)</f>
        <v>枚方津田</v>
      </c>
      <c r="E10" s="275" t="s">
        <v>170</v>
      </c>
      <c r="F10" s="288" t="s">
        <v>367</v>
      </c>
      <c r="G10" s="276" t="str">
        <f>LOOKUP(F10,参照!$A$3:$A$23,参照!$B$3:$B$23)</f>
        <v>四條畷</v>
      </c>
      <c r="H10" s="552" t="s">
        <v>371</v>
      </c>
      <c r="I10" s="566" t="str">
        <f>LOOKUP(H10,参照!$A$3:$A$23,参照!$B$3:$B$23)</f>
        <v>緑風冠</v>
      </c>
      <c r="J10" s="290" t="s">
        <v>368</v>
      </c>
      <c r="K10" s="275" t="str">
        <f>LOOKUP(J10,参照!$A$3:$A$23,参照!$B$3:$B$23)</f>
        <v>茨田</v>
      </c>
      <c r="L10" s="275" t="s">
        <v>170</v>
      </c>
      <c r="M10" s="288" t="s">
        <v>365</v>
      </c>
      <c r="N10" s="276" t="str">
        <f>LOOKUP(M10,参照!$A$3:$A$23,参照!$B$3:$B$23)</f>
        <v>牧野</v>
      </c>
      <c r="O10" s="572" t="s">
        <v>366</v>
      </c>
      <c r="P10" s="554" t="str">
        <f>LOOKUP(O10,参照!$A$3:$A$23,参照!$B$3:$B$23)</f>
        <v>門真西</v>
      </c>
    </row>
    <row r="11" spans="1:16" ht="18.75" customHeight="1">
      <c r="A11" s="541"/>
      <c r="B11" s="137" t="s">
        <v>74</v>
      </c>
      <c r="C11" s="283"/>
      <c r="D11" s="284"/>
      <c r="E11" s="285"/>
      <c r="F11" s="285"/>
      <c r="G11" s="277"/>
      <c r="H11" s="553"/>
      <c r="I11" s="557"/>
      <c r="J11" s="283"/>
      <c r="K11" s="284"/>
      <c r="L11" s="285"/>
      <c r="M11" s="285"/>
      <c r="N11" s="277"/>
      <c r="O11" s="573"/>
      <c r="P11" s="555"/>
    </row>
    <row r="12" spans="1:16" ht="22.5" customHeight="1">
      <c r="A12" s="541">
        <v>3</v>
      </c>
      <c r="B12" s="135">
        <v>0.41666666666666669</v>
      </c>
      <c r="C12" s="145" t="s">
        <v>372</v>
      </c>
      <c r="D12" s="109" t="str">
        <f>LOOKUP(C12,参照!$A$3:$A$23,参照!$B$3:$B$23)</f>
        <v>大手前</v>
      </c>
      <c r="E12" s="109" t="s">
        <v>170</v>
      </c>
      <c r="F12" s="110" t="s">
        <v>374</v>
      </c>
      <c r="G12" s="111" t="str">
        <f>LOOKUP(F12,参照!$A$3:$A$23,参照!$B$3:$B$23)</f>
        <v>長尾</v>
      </c>
      <c r="H12" s="563" t="s">
        <v>367</v>
      </c>
      <c r="I12" s="554" t="str">
        <f>LOOKUP(H12,参照!$A$3:$A$23,参照!$B$3:$B$23)</f>
        <v>四條畷</v>
      </c>
      <c r="J12" s="112" t="s">
        <v>375</v>
      </c>
      <c r="K12" s="109" t="str">
        <f>LOOKUP(J12,参照!$A$3:$A$23,参照!$B$3:$B$23)</f>
        <v>寝屋川</v>
      </c>
      <c r="L12" s="109" t="s">
        <v>170</v>
      </c>
      <c r="M12" s="110" t="s">
        <v>376</v>
      </c>
      <c r="N12" s="111" t="str">
        <f>LOOKUP(M12,参照!$A$3:$A$23,参照!$B$3:$B$23)</f>
        <v>皐が丘</v>
      </c>
      <c r="O12" s="563" t="s">
        <v>365</v>
      </c>
      <c r="P12" s="554" t="str">
        <f>LOOKUP(O12,参照!$A$3:$A$23,参照!$B$3:$B$23)</f>
        <v>牧野</v>
      </c>
    </row>
    <row r="13" spans="1:16" ht="18.75" customHeight="1">
      <c r="A13" s="541"/>
      <c r="B13" s="139" t="s">
        <v>74</v>
      </c>
      <c r="C13" s="103"/>
      <c r="D13" s="104"/>
      <c r="E13" s="105"/>
      <c r="F13" s="105"/>
      <c r="G13" s="106"/>
      <c r="H13" s="564"/>
      <c r="I13" s="555"/>
      <c r="J13" s="103"/>
      <c r="K13" s="104"/>
      <c r="L13" s="105"/>
      <c r="M13" s="105"/>
      <c r="N13" s="106"/>
      <c r="O13" s="564"/>
      <c r="P13" s="555"/>
    </row>
    <row r="14" spans="1:16" ht="22.5" customHeight="1">
      <c r="A14" s="541">
        <v>4</v>
      </c>
      <c r="B14" s="138">
        <v>0.4513888888888889</v>
      </c>
      <c r="C14" s="287" t="s">
        <v>364</v>
      </c>
      <c r="D14" s="275" t="str">
        <f>LOOKUP(C14,参照!$A$3:$A$23,参照!$B$3:$B$23)</f>
        <v>枚方津田</v>
      </c>
      <c r="E14" s="275" t="s">
        <v>170</v>
      </c>
      <c r="F14" s="288" t="s">
        <v>362</v>
      </c>
      <c r="G14" s="276" t="str">
        <f>LOOKUP(F14,参照!$A$3:$A$23,参照!$B$3:$B$23)</f>
        <v>枚方なぎさ</v>
      </c>
      <c r="H14" s="552" t="s">
        <v>513</v>
      </c>
      <c r="I14" s="566" t="str">
        <f>LOOKUP(H14,参照!$A$3:$A$23,参照!$B$3:$B$23)</f>
        <v>長尾</v>
      </c>
      <c r="J14" s="290" t="s">
        <v>369</v>
      </c>
      <c r="K14" s="275" t="str">
        <f>LOOKUP(J14,参照!$A$3:$A$23,参照!$B$3:$B$23)</f>
        <v>茨田</v>
      </c>
      <c r="L14" s="275" t="s">
        <v>170</v>
      </c>
      <c r="M14" s="288" t="s">
        <v>366</v>
      </c>
      <c r="N14" s="276" t="str">
        <f>LOOKUP(M14,参照!$A$3:$A$23,参照!$B$3:$B$23)</f>
        <v>門真西</v>
      </c>
      <c r="O14" s="552" t="s">
        <v>376</v>
      </c>
      <c r="P14" s="566" t="str">
        <f>LOOKUP(O14,参照!$A$3:$A$23,参照!$B$3:$B$23)</f>
        <v>皐が丘</v>
      </c>
    </row>
    <row r="15" spans="1:16" ht="18.75" customHeight="1">
      <c r="A15" s="541"/>
      <c r="B15" s="137" t="s">
        <v>74</v>
      </c>
      <c r="C15" s="283"/>
      <c r="D15" s="284"/>
      <c r="E15" s="285"/>
      <c r="F15" s="285"/>
      <c r="G15" s="277"/>
      <c r="H15" s="553"/>
      <c r="I15" s="557"/>
      <c r="J15" s="283"/>
      <c r="K15" s="284"/>
      <c r="L15" s="285"/>
      <c r="M15" s="285"/>
      <c r="N15" s="277"/>
      <c r="O15" s="553"/>
      <c r="P15" s="557"/>
    </row>
    <row r="16" spans="1:16" ht="22.5" customHeight="1">
      <c r="A16" s="541">
        <v>5</v>
      </c>
      <c r="B16" s="135">
        <v>0.47916666666666669</v>
      </c>
      <c r="C16" s="145" t="s">
        <v>372</v>
      </c>
      <c r="D16" s="109" t="str">
        <f>LOOKUP(C16,参照!$A$3:$A$23,参照!$B$3:$B$23)</f>
        <v>大手前</v>
      </c>
      <c r="E16" s="109" t="s">
        <v>170</v>
      </c>
      <c r="F16" s="110" t="s">
        <v>375</v>
      </c>
      <c r="G16" s="111" t="str">
        <f>LOOKUP(F16,参照!$A$3:$A$23,参照!$B$3:$B$23)</f>
        <v>寝屋川</v>
      </c>
      <c r="H16" s="563" t="s">
        <v>364</v>
      </c>
      <c r="I16" s="554" t="str">
        <f>LOOKUP(H16,参照!$A$3:$A$23,参照!$B$3:$B$23)</f>
        <v>枚方津田</v>
      </c>
      <c r="J16" s="112" t="s">
        <v>371</v>
      </c>
      <c r="K16" s="109" t="str">
        <f>LOOKUP(J16,参照!$A$3:$A$23,参照!$B$3:$B$23)</f>
        <v>緑風冠</v>
      </c>
      <c r="L16" s="109" t="s">
        <v>170</v>
      </c>
      <c r="M16" s="110" t="s">
        <v>376</v>
      </c>
      <c r="N16" s="111" t="str">
        <f>LOOKUP(M16,参照!$A$3:$A$23,参照!$B$3:$B$23)</f>
        <v>皐が丘</v>
      </c>
      <c r="O16" s="563" t="s">
        <v>369</v>
      </c>
      <c r="P16" s="554" t="str">
        <f>LOOKUP(O16,参照!$A$3:$A$23,参照!$B$3:$B$23)</f>
        <v>茨田</v>
      </c>
    </row>
    <row r="17" spans="1:16" ht="18.75" customHeight="1">
      <c r="A17" s="541"/>
      <c r="B17" s="139" t="s">
        <v>74</v>
      </c>
      <c r="C17" s="103"/>
      <c r="D17" s="104"/>
      <c r="E17" s="105"/>
      <c r="F17" s="105"/>
      <c r="G17" s="106"/>
      <c r="H17" s="564"/>
      <c r="I17" s="555"/>
      <c r="J17" s="103"/>
      <c r="K17" s="104"/>
      <c r="L17" s="105"/>
      <c r="M17" s="105"/>
      <c r="N17" s="106"/>
      <c r="O17" s="564"/>
      <c r="P17" s="555"/>
    </row>
    <row r="18" spans="1:16" ht="22.5" customHeight="1">
      <c r="A18" s="541">
        <v>6</v>
      </c>
      <c r="B18" s="138">
        <v>0.51388888888888895</v>
      </c>
      <c r="C18" s="287" t="s">
        <v>365</v>
      </c>
      <c r="D18" s="275" t="str">
        <f>LOOKUP(C18,参照!$A$3:$A$23,参照!$B$3:$B$23)</f>
        <v>牧野</v>
      </c>
      <c r="E18" s="275" t="s">
        <v>170</v>
      </c>
      <c r="F18" s="288" t="s">
        <v>362</v>
      </c>
      <c r="G18" s="276" t="str">
        <f>LOOKUP(F18,参照!$A$3:$A$23,参照!$B$3:$B$23)</f>
        <v>枚方なぎさ</v>
      </c>
      <c r="H18" s="552" t="s">
        <v>372</v>
      </c>
      <c r="I18" s="566" t="str">
        <f>LOOKUP(H18,参照!$A$3:$A$23,参照!$B$3:$B$23)</f>
        <v>大手前</v>
      </c>
      <c r="J18" s="290" t="s">
        <v>367</v>
      </c>
      <c r="K18" s="275" t="str">
        <f>LOOKUP(J18,参照!$A$3:$A$23,参照!$B$3:$B$23)</f>
        <v>四條畷</v>
      </c>
      <c r="L18" s="275" t="s">
        <v>170</v>
      </c>
      <c r="M18" s="288" t="s">
        <v>366</v>
      </c>
      <c r="N18" s="276" t="str">
        <f>LOOKUP(M18,参照!$A$3:$A$23,参照!$B$3:$B$23)</f>
        <v>門真西</v>
      </c>
      <c r="O18" s="552" t="s">
        <v>374</v>
      </c>
      <c r="P18" s="566" t="str">
        <f>LOOKUP(O18,参照!$A$3:$A$23,参照!$B$3:$B$23)</f>
        <v>長尾</v>
      </c>
    </row>
    <row r="19" spans="1:16" ht="18.75" customHeight="1">
      <c r="A19" s="541"/>
      <c r="B19" s="137" t="s">
        <v>74</v>
      </c>
      <c r="C19" s="283"/>
      <c r="D19" s="284"/>
      <c r="E19" s="285"/>
      <c r="F19" s="285"/>
      <c r="G19" s="277"/>
      <c r="H19" s="553"/>
      <c r="I19" s="557"/>
      <c r="J19" s="283"/>
      <c r="K19" s="284"/>
      <c r="L19" s="285"/>
      <c r="M19" s="285"/>
      <c r="N19" s="277"/>
      <c r="O19" s="553"/>
      <c r="P19" s="557"/>
    </row>
    <row r="20" spans="1:16" ht="22.5" customHeight="1">
      <c r="A20" s="541">
        <v>7</v>
      </c>
      <c r="B20" s="135">
        <v>0.54166666666666663</v>
      </c>
      <c r="C20" s="145" t="s">
        <v>371</v>
      </c>
      <c r="D20" s="109" t="str">
        <f>LOOKUP(C20,参照!$A$3:$A$23,参照!$B$3:$B$23)</f>
        <v>緑風冠</v>
      </c>
      <c r="E20" s="109" t="s">
        <v>170</v>
      </c>
      <c r="F20" s="110" t="s">
        <v>375</v>
      </c>
      <c r="G20" s="111" t="str">
        <f>LOOKUP(F20,参照!$A$3:$A$23,参照!$B$3:$B$23)</f>
        <v>寝屋川</v>
      </c>
      <c r="H20" s="563" t="s">
        <v>364</v>
      </c>
      <c r="I20" s="554" t="str">
        <f>LOOKUP(H20,参照!$A$3:$A$23,参照!$B$3:$B$23)</f>
        <v>枚方津田</v>
      </c>
      <c r="J20" s="112" t="s">
        <v>376</v>
      </c>
      <c r="K20" s="109" t="str">
        <f>LOOKUP(J20,参照!$A$3:$A$23,参照!$B$3:$B$23)</f>
        <v>皐が丘</v>
      </c>
      <c r="L20" s="109" t="s">
        <v>170</v>
      </c>
      <c r="M20" s="110" t="s">
        <v>374</v>
      </c>
      <c r="N20" s="111" t="str">
        <f>LOOKUP(M20,参照!$A$3:$A$23,参照!$B$3:$B$23)</f>
        <v>長尾</v>
      </c>
      <c r="O20" s="563" t="s">
        <v>366</v>
      </c>
      <c r="P20" s="554" t="str">
        <f>LOOKUP(O20,参照!$A$3:$A$23,参照!$B$3:$B$23)</f>
        <v>門真西</v>
      </c>
    </row>
    <row r="21" spans="1:16" ht="18.75" customHeight="1">
      <c r="A21" s="541"/>
      <c r="B21" s="139" t="s">
        <v>74</v>
      </c>
      <c r="C21" s="103"/>
      <c r="D21" s="104"/>
      <c r="E21" s="105"/>
      <c r="F21" s="105"/>
      <c r="G21" s="106"/>
      <c r="H21" s="564"/>
      <c r="I21" s="555"/>
      <c r="J21" s="103"/>
      <c r="K21" s="104"/>
      <c r="L21" s="105"/>
      <c r="M21" s="105"/>
      <c r="N21" s="106"/>
      <c r="O21" s="564"/>
      <c r="P21" s="555"/>
    </row>
    <row r="22" spans="1:16" ht="22.5" customHeight="1">
      <c r="A22" s="541">
        <v>8</v>
      </c>
      <c r="B22" s="138">
        <v>0.57638888888888895</v>
      </c>
      <c r="C22" s="287" t="s">
        <v>365</v>
      </c>
      <c r="D22" s="275" t="str">
        <f>LOOKUP(C22,参照!$A$3:$A$23,参照!$B$3:$B$23)</f>
        <v>牧野</v>
      </c>
      <c r="E22" s="275" t="s">
        <v>170</v>
      </c>
      <c r="F22" s="288" t="s">
        <v>364</v>
      </c>
      <c r="G22" s="276" t="str">
        <f>LOOKUP(F22,参照!$A$3:$A$23,参照!$B$3:$B$23)</f>
        <v>枚方津田</v>
      </c>
      <c r="H22" s="552" t="s">
        <v>505</v>
      </c>
      <c r="I22" s="566" t="str">
        <f>LOOKUP(H22,参照!$A$3:$A$23,参照!$B$3:$B$23)</f>
        <v>寝屋川</v>
      </c>
      <c r="J22" s="290" t="s">
        <v>367</v>
      </c>
      <c r="K22" s="275" t="str">
        <f>LOOKUP(J22,参照!$A$3:$A$23,参照!$B$3:$B$23)</f>
        <v>四條畷</v>
      </c>
      <c r="L22" s="275" t="s">
        <v>170</v>
      </c>
      <c r="M22" s="288" t="s">
        <v>369</v>
      </c>
      <c r="N22" s="276" t="str">
        <f>LOOKUP(M22,参照!$A$3:$A$23,参照!$B$3:$B$23)</f>
        <v>茨田</v>
      </c>
      <c r="O22" s="572" t="s">
        <v>504</v>
      </c>
      <c r="P22" s="554" t="str">
        <f>LOOKUP(O22,参照!$A$3:$A$23,参照!$B$3:$B$23)</f>
        <v>枚方なぎさ</v>
      </c>
    </row>
    <row r="23" spans="1:16" ht="18.75" customHeight="1">
      <c r="A23" s="541"/>
      <c r="B23" s="137" t="s">
        <v>74</v>
      </c>
      <c r="C23" s="283"/>
      <c r="D23" s="284"/>
      <c r="E23" s="285"/>
      <c r="F23" s="285"/>
      <c r="G23" s="277"/>
      <c r="H23" s="553"/>
      <c r="I23" s="557"/>
      <c r="J23" s="283"/>
      <c r="K23" s="284"/>
      <c r="L23" s="285"/>
      <c r="M23" s="285"/>
      <c r="N23" s="277"/>
      <c r="O23" s="573"/>
      <c r="P23" s="555"/>
    </row>
    <row r="24" spans="1:16" ht="22.5" customHeight="1">
      <c r="A24" s="541">
        <v>9</v>
      </c>
      <c r="B24" s="135">
        <v>0.60416666666666663</v>
      </c>
      <c r="C24" s="145" t="s">
        <v>373</v>
      </c>
      <c r="D24" s="109" t="str">
        <f>LOOKUP(C24,参照!$A$3:$A$23,参照!$B$3:$B$23)</f>
        <v>皐が丘</v>
      </c>
      <c r="E24" s="109" t="s">
        <v>170</v>
      </c>
      <c r="F24" s="110" t="s">
        <v>372</v>
      </c>
      <c r="G24" s="111" t="str">
        <f>LOOKUP(F24,参照!$A$3:$A$23,参照!$B$3:$B$23)</f>
        <v>大手前</v>
      </c>
      <c r="H24" s="563" t="s">
        <v>365</v>
      </c>
      <c r="I24" s="554" t="str">
        <f>LOOKUP(H24,参照!$A$3:$A$23,参照!$B$3:$B$23)</f>
        <v>牧野</v>
      </c>
      <c r="J24" s="112" t="s">
        <v>374</v>
      </c>
      <c r="K24" s="109" t="str">
        <f>LOOKUP(J24,参照!$A$3:$A$23,参照!$B$3:$B$23)</f>
        <v>長尾</v>
      </c>
      <c r="L24" s="109" t="s">
        <v>170</v>
      </c>
      <c r="M24" s="110" t="s">
        <v>371</v>
      </c>
      <c r="N24" s="111" t="str">
        <f>LOOKUP(M24,参照!$A$3:$A$23,参照!$B$3:$B$23)</f>
        <v>緑風冠</v>
      </c>
      <c r="O24" s="563" t="s">
        <v>367</v>
      </c>
      <c r="P24" s="554" t="str">
        <f>LOOKUP(O24,参照!$A$3:$A$23,参照!$B$3:$B$23)</f>
        <v>四條畷</v>
      </c>
    </row>
    <row r="25" spans="1:16" ht="18.75" customHeight="1">
      <c r="A25" s="541"/>
      <c r="B25" s="139" t="s">
        <v>74</v>
      </c>
      <c r="C25" s="103"/>
      <c r="D25" s="104"/>
      <c r="E25" s="105"/>
      <c r="F25" s="105"/>
      <c r="G25" s="106"/>
      <c r="H25" s="564"/>
      <c r="I25" s="555"/>
      <c r="J25" s="103"/>
      <c r="K25" s="104"/>
      <c r="L25" s="105"/>
      <c r="M25" s="105"/>
      <c r="N25" s="106"/>
      <c r="O25" s="564"/>
      <c r="P25" s="555"/>
    </row>
    <row r="26" spans="1:16" ht="22.5" customHeight="1">
      <c r="A26" s="541">
        <v>10</v>
      </c>
      <c r="B26" s="138">
        <v>0.63888888888888895</v>
      </c>
      <c r="C26" s="144" t="s">
        <v>366</v>
      </c>
      <c r="D26" s="275" t="str">
        <f>LOOKUP(C26,参照!$A$3:$A$23,参照!$B$3:$B$23)</f>
        <v>門真西</v>
      </c>
      <c r="E26" s="132" t="s">
        <v>170</v>
      </c>
      <c r="F26" s="133" t="s">
        <v>364</v>
      </c>
      <c r="G26" s="276" t="str">
        <f>LOOKUP(F26,参照!$A$3:$A$23,参照!$B$3:$B$23)</f>
        <v>枚方津田</v>
      </c>
      <c r="H26" s="552" t="s">
        <v>372</v>
      </c>
      <c r="I26" s="566" t="str">
        <f>LOOKUP(H26,参照!$A$3:$A$23,参照!$B$3:$B$23)</f>
        <v>大手前</v>
      </c>
      <c r="J26" s="134" t="s">
        <v>362</v>
      </c>
      <c r="K26" s="275" t="str">
        <f>LOOKUP(J26,参照!$A$3:$A$23,参照!$B$3:$B$23)</f>
        <v>枚方なぎさ</v>
      </c>
      <c r="L26" s="132" t="s">
        <v>170</v>
      </c>
      <c r="M26" s="133" t="s">
        <v>369</v>
      </c>
      <c r="N26" s="276" t="str">
        <f>LOOKUP(M26,参照!$A$3:$A$23,参照!$B$3:$B$23)</f>
        <v>茨田</v>
      </c>
      <c r="O26" s="552" t="s">
        <v>375</v>
      </c>
      <c r="P26" s="566" t="str">
        <f>LOOKUP(O26,参照!$A$3:$A$23,参照!$B$3:$B$23)</f>
        <v>寝屋川</v>
      </c>
    </row>
    <row r="27" spans="1:16" ht="18.75" customHeight="1">
      <c r="A27" s="541"/>
      <c r="B27" s="137" t="s">
        <v>74</v>
      </c>
      <c r="C27" s="128"/>
      <c r="D27" s="129"/>
      <c r="E27" s="130"/>
      <c r="F27" s="130"/>
      <c r="G27" s="277"/>
      <c r="H27" s="553"/>
      <c r="I27" s="557"/>
      <c r="J27" s="128"/>
      <c r="K27" s="129"/>
      <c r="L27" s="130"/>
      <c r="M27" s="130"/>
      <c r="N27" s="131"/>
      <c r="O27" s="553"/>
      <c r="P27" s="557"/>
    </row>
    <row r="28" spans="1:16" ht="22.5" customHeight="1">
      <c r="A28" s="541">
        <v>11</v>
      </c>
      <c r="B28" s="135">
        <v>0.66666666666666663</v>
      </c>
      <c r="C28" s="145" t="s">
        <v>371</v>
      </c>
      <c r="D28" s="109" t="str">
        <f>LOOKUP(C28,参照!$A$3:$A$23,参照!$B$3:$B$23)</f>
        <v>緑風冠</v>
      </c>
      <c r="E28" s="109" t="s">
        <v>170</v>
      </c>
      <c r="F28" s="110" t="s">
        <v>372</v>
      </c>
      <c r="G28" s="111" t="str">
        <f>LOOKUP(F28,参照!$A$3:$A$23,参照!$B$3:$B$23)</f>
        <v>大手前</v>
      </c>
      <c r="H28" s="563" t="s">
        <v>364</v>
      </c>
      <c r="I28" s="554" t="str">
        <f>LOOKUP(H28,参照!$A$3:$A$23,参照!$B$3:$B$23)</f>
        <v>枚方津田</v>
      </c>
      <c r="J28" s="112" t="s">
        <v>374</v>
      </c>
      <c r="K28" s="109" t="str">
        <f>LOOKUP(J28,参照!$A$3:$A$23,参照!$B$3:$B$23)</f>
        <v>長尾</v>
      </c>
      <c r="L28" s="109" t="s">
        <v>170</v>
      </c>
      <c r="M28" s="110" t="s">
        <v>375</v>
      </c>
      <c r="N28" s="111" t="str">
        <f>LOOKUP(M28,参照!$A$3:$A$23,参照!$B$3:$B$23)</f>
        <v>寝屋川</v>
      </c>
      <c r="O28" s="563" t="s">
        <v>369</v>
      </c>
      <c r="P28" s="554" t="str">
        <f>LOOKUP(O28,参照!$A$3:$A$23,参照!$B$3:$B$23)</f>
        <v>茨田</v>
      </c>
    </row>
    <row r="29" spans="1:16" ht="18.75" customHeight="1">
      <c r="A29" s="541"/>
      <c r="B29" s="139" t="s">
        <v>74</v>
      </c>
      <c r="C29" s="103"/>
      <c r="D29" s="104"/>
      <c r="E29" s="105"/>
      <c r="F29" s="105"/>
      <c r="G29" s="106"/>
      <c r="H29" s="574"/>
      <c r="I29" s="555"/>
      <c r="J29" s="103"/>
      <c r="K29" s="104"/>
      <c r="L29" s="105"/>
      <c r="M29" s="105"/>
      <c r="N29" s="106"/>
      <c r="O29" s="564"/>
      <c r="P29" s="555"/>
    </row>
    <row r="30" spans="1:16" ht="22.5" customHeight="1">
      <c r="A30" s="541">
        <v>12</v>
      </c>
      <c r="B30" s="138">
        <v>0.70138888888888884</v>
      </c>
      <c r="C30" s="144" t="s">
        <v>509</v>
      </c>
      <c r="D30" s="132" t="str">
        <f>LOOKUP(C30,参照!$A$3:$A$23,参照!$B$3:$B$23)</f>
        <v>枚方なぎさ</v>
      </c>
      <c r="E30" s="132" t="s">
        <v>170</v>
      </c>
      <c r="F30" s="133" t="s">
        <v>511</v>
      </c>
      <c r="G30" s="276" t="str">
        <f>LOOKUP(F30,参照!$A$3:$A$23,参照!$B$3:$B$23)</f>
        <v>門真西</v>
      </c>
      <c r="H30" s="565" t="s">
        <v>371</v>
      </c>
      <c r="I30" s="566" t="str">
        <f>LOOKUP(H30,参照!$A$3:$A$23,参照!$B$3:$B$23)</f>
        <v>緑風冠</v>
      </c>
      <c r="J30" s="134" t="s">
        <v>510</v>
      </c>
      <c r="K30" s="275" t="str">
        <f>LOOKUP(J30,参照!$A$3:$A$23,参照!$B$3:$B$23)</f>
        <v>牧野</v>
      </c>
      <c r="L30" s="132" t="s">
        <v>170</v>
      </c>
      <c r="M30" s="133" t="s">
        <v>512</v>
      </c>
      <c r="N30" s="276" t="str">
        <f>LOOKUP(M30,参照!$A$3:$A$23,参照!$B$3:$B$23)</f>
        <v>四條畷</v>
      </c>
      <c r="O30" s="552" t="s">
        <v>376</v>
      </c>
      <c r="P30" s="566" t="str">
        <f>LOOKUP(O30,参照!$A$3:$A$23,参照!$B$3:$B$23)</f>
        <v>皐が丘</v>
      </c>
    </row>
    <row r="31" spans="1:16" ht="18.75" customHeight="1">
      <c r="A31" s="541"/>
      <c r="B31" s="137" t="s">
        <v>74</v>
      </c>
      <c r="C31" s="128"/>
      <c r="D31" s="129"/>
      <c r="E31" s="130"/>
      <c r="F31" s="130"/>
      <c r="G31" s="131"/>
      <c r="H31" s="570"/>
      <c r="I31" s="557"/>
      <c r="J31" s="128"/>
      <c r="K31" s="129"/>
      <c r="L31" s="130"/>
      <c r="M31" s="130"/>
      <c r="N31" s="131"/>
      <c r="O31" s="553"/>
      <c r="P31" s="557"/>
    </row>
    <row r="32" spans="1:16" ht="22.5" customHeight="1">
      <c r="A32" s="541">
        <v>13</v>
      </c>
      <c r="B32" s="286">
        <v>0.72916666666666663</v>
      </c>
      <c r="C32" s="134" t="s">
        <v>368</v>
      </c>
      <c r="D32" s="275" t="str">
        <f>LOOKUP(C32,参照!$A$3:$A$23,参照!$B$3:$B$23)</f>
        <v>茨田</v>
      </c>
      <c r="E32" s="132" t="s">
        <v>560</v>
      </c>
      <c r="F32" s="133" t="s">
        <v>363</v>
      </c>
      <c r="G32" s="276" t="str">
        <f>LOOKUP(F32,参照!$A$3:$A$23,参照!$B$3:$B$23)</f>
        <v>枚方津田</v>
      </c>
      <c r="H32" s="563" t="s">
        <v>362</v>
      </c>
      <c r="I32" s="554" t="str">
        <f>LOOKUP(H32,参照!$A$3:$A$23,参照!$B$3:$B$23)</f>
        <v>枚方なぎさ</v>
      </c>
      <c r="J32" s="581"/>
      <c r="K32" s="582"/>
      <c r="L32" s="582"/>
      <c r="M32" s="582"/>
      <c r="N32" s="583"/>
      <c r="O32" s="565"/>
      <c r="P32" s="587"/>
    </row>
    <row r="33" spans="1:16" ht="18.75" customHeight="1" thickBot="1">
      <c r="A33" s="541"/>
      <c r="B33" s="408" t="s">
        <v>74</v>
      </c>
      <c r="C33" s="140"/>
      <c r="D33" s="141"/>
      <c r="E33" s="142"/>
      <c r="F33" s="142"/>
      <c r="G33" s="143"/>
      <c r="H33" s="568"/>
      <c r="I33" s="567"/>
      <c r="J33" s="584"/>
      <c r="K33" s="585"/>
      <c r="L33" s="585"/>
      <c r="M33" s="585"/>
      <c r="N33" s="586"/>
      <c r="O33" s="588"/>
      <c r="P33" s="589"/>
    </row>
    <row r="34" spans="1:16" ht="27.75" customHeight="1">
      <c r="A34" s="545"/>
      <c r="B34" s="545"/>
      <c r="C34" s="545"/>
      <c r="D34" s="545"/>
      <c r="E34" s="545"/>
      <c r="F34" s="545"/>
      <c r="G34" s="545"/>
      <c r="H34" s="545"/>
      <c r="I34" s="545"/>
      <c r="J34" s="545"/>
      <c r="K34" s="545"/>
      <c r="L34" s="545"/>
      <c r="M34" s="545"/>
      <c r="N34" s="545"/>
      <c r="O34" s="545"/>
      <c r="P34" s="545"/>
    </row>
    <row r="35" spans="1:16" ht="37.5" customHeight="1">
      <c r="B35" s="542" t="s">
        <v>23</v>
      </c>
      <c r="D35" s="543" t="s">
        <v>181</v>
      </c>
      <c r="E35" s="543"/>
      <c r="G35" s="544" t="s">
        <v>24</v>
      </c>
      <c r="I35" s="546" t="s">
        <v>32</v>
      </c>
      <c r="J35" s="547"/>
      <c r="K35" s="548"/>
      <c r="N35" s="549" t="s">
        <v>33</v>
      </c>
      <c r="O35" s="550"/>
      <c r="P35" s="551"/>
    </row>
    <row r="36" spans="1:16" ht="24">
      <c r="B36" s="542"/>
      <c r="D36" s="543"/>
      <c r="E36" s="543"/>
      <c r="G36" s="544"/>
      <c r="H36" s="2"/>
      <c r="I36" s="2"/>
      <c r="J36" s="2"/>
      <c r="K36" s="9" t="s">
        <v>493</v>
      </c>
      <c r="L36" s="1"/>
      <c r="M36" s="2"/>
      <c r="N36" s="2"/>
      <c r="O36" s="2"/>
      <c r="P36" s="2"/>
    </row>
    <row r="37" spans="1:16" ht="13.5" customHeight="1" thickBot="1">
      <c r="B37" s="1"/>
      <c r="C37" s="1"/>
      <c r="D37" s="2"/>
      <c r="E37" s="2"/>
      <c r="F37" s="2"/>
      <c r="G37" s="1"/>
      <c r="H37" s="1"/>
      <c r="I37" s="2"/>
      <c r="J37" s="2"/>
      <c r="K37" s="3"/>
      <c r="L37" s="2"/>
      <c r="M37" s="2"/>
      <c r="N37" s="2"/>
      <c r="O37" s="2"/>
      <c r="P37" s="2"/>
    </row>
    <row r="38" spans="1:16" ht="26.25" customHeight="1" thickBot="1">
      <c r="B38" s="80"/>
      <c r="C38" s="560" t="s">
        <v>25</v>
      </c>
      <c r="D38" s="561"/>
      <c r="E38" s="561"/>
      <c r="F38" s="561"/>
      <c r="G38" s="562"/>
      <c r="H38" s="560" t="s">
        <v>26</v>
      </c>
      <c r="I38" s="562"/>
      <c r="J38" s="560" t="s">
        <v>27</v>
      </c>
      <c r="K38" s="561"/>
      <c r="L38" s="561"/>
      <c r="M38" s="561"/>
      <c r="N38" s="562"/>
      <c r="O38" s="560" t="s">
        <v>26</v>
      </c>
      <c r="P38" s="562"/>
    </row>
    <row r="39" spans="1:16" ht="22.5" customHeight="1">
      <c r="A39" s="541">
        <v>1</v>
      </c>
      <c r="B39" s="278">
        <v>0.39583333333333331</v>
      </c>
      <c r="C39" s="279" t="s">
        <v>463</v>
      </c>
      <c r="D39" s="274" t="str">
        <f>LOOKUP(C39,参照!$A$3:$A$23,参照!$B$3:$B$23)</f>
        <v>旭</v>
      </c>
      <c r="E39" s="274" t="s">
        <v>170</v>
      </c>
      <c r="F39" s="280" t="s">
        <v>464</v>
      </c>
      <c r="G39" s="281" t="str">
        <f>LOOKUP(F39,参照!$A$3:$A$23,参照!$B$3:$B$23)</f>
        <v>市岡</v>
      </c>
      <c r="H39" s="558" t="s">
        <v>529</v>
      </c>
      <c r="I39" s="556" t="str">
        <f>LOOKUP(H39,参照!$A$3:$A$23,参照!$B$3:$B$23)</f>
        <v>枚方</v>
      </c>
      <c r="J39" s="289" t="s">
        <v>465</v>
      </c>
      <c r="K39" s="274" t="str">
        <f>LOOKUP(J39,参照!$A$3:$A$23,参照!$B$3:$B$23)</f>
        <v>なみはや</v>
      </c>
      <c r="L39" s="274" t="s">
        <v>170</v>
      </c>
      <c r="M39" s="280" t="s">
        <v>466</v>
      </c>
      <c r="N39" s="281" t="str">
        <f>LOOKUP(M39,参照!$A$3:$A$23,参照!$B$3:$B$23)</f>
        <v>芦間</v>
      </c>
      <c r="O39" s="558" t="s">
        <v>506</v>
      </c>
      <c r="P39" s="556" t="str">
        <f>LOOKUP(O39,参照!$A$3:$A$23,参照!$B$3:$B$23)</f>
        <v>港</v>
      </c>
    </row>
    <row r="40" spans="1:16" ht="18.75" customHeight="1">
      <c r="A40" s="541"/>
      <c r="B40" s="282" t="s">
        <v>74</v>
      </c>
      <c r="C40" s="283"/>
      <c r="D40" s="284"/>
      <c r="E40" s="285"/>
      <c r="F40" s="285"/>
      <c r="G40" s="277"/>
      <c r="H40" s="559"/>
      <c r="I40" s="557"/>
      <c r="J40" s="283"/>
      <c r="K40" s="284"/>
      <c r="L40" s="285"/>
      <c r="M40" s="285"/>
      <c r="N40" s="277"/>
      <c r="O40" s="559"/>
      <c r="P40" s="557"/>
    </row>
    <row r="41" spans="1:16" ht="22.5" customHeight="1">
      <c r="A41" s="541">
        <v>2</v>
      </c>
      <c r="B41" s="135">
        <v>0.43055555555555558</v>
      </c>
      <c r="C41" s="145" t="s">
        <v>360</v>
      </c>
      <c r="D41" s="109" t="str">
        <f>LOOKUP(C41,参照!$A$3:$A$23,参照!$B$3:$B$23)</f>
        <v>守口東</v>
      </c>
      <c r="E41" s="109" t="s">
        <v>170</v>
      </c>
      <c r="F41" s="110" t="s">
        <v>356</v>
      </c>
      <c r="G41" s="111" t="str">
        <f>LOOKUP(F41,参照!$A$3:$A$23,参照!$B$3:$B$23)</f>
        <v>香里丘</v>
      </c>
      <c r="H41" s="563" t="s">
        <v>468</v>
      </c>
      <c r="I41" s="554" t="str">
        <f>LOOKUP(H41,参照!$A$3:$A$23,参照!$B$3:$B$23)</f>
        <v>なみはや</v>
      </c>
      <c r="J41" s="112" t="s">
        <v>357</v>
      </c>
      <c r="K41" s="109" t="str">
        <f>LOOKUP(J41,参照!$A$3:$A$23,参照!$B$3:$B$23)</f>
        <v>港</v>
      </c>
      <c r="L41" s="109" t="s">
        <v>170</v>
      </c>
      <c r="M41" s="110" t="s">
        <v>530</v>
      </c>
      <c r="N41" s="111" t="str">
        <f>LOOKUP(M41,参照!$A$3:$A$23,参照!$B$3:$B$23)</f>
        <v>交野</v>
      </c>
      <c r="O41" s="563" t="s">
        <v>469</v>
      </c>
      <c r="P41" s="554" t="str">
        <f>LOOKUP(O41,参照!$A$3:$A$23,参照!$B$3:$B$23)</f>
        <v>西寝屋川</v>
      </c>
    </row>
    <row r="42" spans="1:16" ht="18.75" customHeight="1">
      <c r="A42" s="541"/>
      <c r="B42" s="139" t="s">
        <v>74</v>
      </c>
      <c r="C42" s="103"/>
      <c r="D42" s="104"/>
      <c r="E42" s="105"/>
      <c r="F42" s="105"/>
      <c r="G42" s="106"/>
      <c r="H42" s="564"/>
      <c r="I42" s="555"/>
      <c r="J42" s="103"/>
      <c r="K42" s="104"/>
      <c r="L42" s="105"/>
      <c r="M42" s="105"/>
      <c r="N42" s="106"/>
      <c r="O42" s="564"/>
      <c r="P42" s="555"/>
    </row>
    <row r="43" spans="1:16" ht="22.5" customHeight="1">
      <c r="A43" s="541">
        <v>3</v>
      </c>
      <c r="B43" s="286">
        <v>0.46527777777777773</v>
      </c>
      <c r="C43" s="287" t="s">
        <v>463</v>
      </c>
      <c r="D43" s="275" t="str">
        <f>LOOKUP(C43,参照!$A$3:$A$23,参照!$B$3:$B$23)</f>
        <v>旭</v>
      </c>
      <c r="E43" s="275" t="s">
        <v>170</v>
      </c>
      <c r="F43" s="288" t="s">
        <v>465</v>
      </c>
      <c r="G43" s="276" t="str">
        <f>LOOKUP(F43,参照!$A$3:$A$23,参照!$B$3:$B$23)</f>
        <v>なみはや</v>
      </c>
      <c r="H43" s="565" t="s">
        <v>358</v>
      </c>
      <c r="I43" s="566" t="str">
        <f>LOOKUP(H43,参照!$A$3:$A$23,参照!$B$3:$B$23)</f>
        <v>香里丘</v>
      </c>
      <c r="J43" s="290" t="s">
        <v>467</v>
      </c>
      <c r="K43" s="275" t="str">
        <f>LOOKUP(J43,参照!$A$3:$A$23,参照!$B$3:$B$23)</f>
        <v>西寝屋川</v>
      </c>
      <c r="L43" s="275" t="s">
        <v>170</v>
      </c>
      <c r="M43" s="288" t="s">
        <v>466</v>
      </c>
      <c r="N43" s="276" t="str">
        <f>LOOKUP(M43,参照!$A$3:$A$23,参照!$B$3:$B$23)</f>
        <v>芦間</v>
      </c>
      <c r="O43" s="565" t="s">
        <v>530</v>
      </c>
      <c r="P43" s="566" t="str">
        <f>LOOKUP(O43,参照!$A$3:$A$23,参照!$B$3:$B$23)</f>
        <v>交野</v>
      </c>
    </row>
    <row r="44" spans="1:16" ht="18.75" customHeight="1">
      <c r="A44" s="541"/>
      <c r="B44" s="282" t="s">
        <v>74</v>
      </c>
      <c r="C44" s="283"/>
      <c r="D44" s="284"/>
      <c r="E44" s="285"/>
      <c r="F44" s="285"/>
      <c r="G44" s="277"/>
      <c r="H44" s="559"/>
      <c r="I44" s="557"/>
      <c r="J44" s="283"/>
      <c r="K44" s="284"/>
      <c r="L44" s="285"/>
      <c r="M44" s="285"/>
      <c r="N44" s="277"/>
      <c r="O44" s="559"/>
      <c r="P44" s="557"/>
    </row>
    <row r="45" spans="1:16" ht="22.5" customHeight="1">
      <c r="A45" s="541">
        <v>4</v>
      </c>
      <c r="B45" s="135">
        <v>0.5</v>
      </c>
      <c r="C45" s="145" t="s">
        <v>360</v>
      </c>
      <c r="D45" s="109" t="str">
        <f>LOOKUP(C45,参照!$A$3:$A$23,参照!$B$3:$B$23)</f>
        <v>守口東</v>
      </c>
      <c r="E45" s="109" t="s">
        <v>170</v>
      </c>
      <c r="F45" s="110" t="s">
        <v>357</v>
      </c>
      <c r="G45" s="111" t="str">
        <f>LOOKUP(F45,参照!$A$3:$A$23,参照!$B$3:$B$23)</f>
        <v>港</v>
      </c>
      <c r="H45" s="563" t="s">
        <v>361</v>
      </c>
      <c r="I45" s="554" t="str">
        <f>LOOKUP(H45,参照!$A$3:$A$23,参照!$B$3:$B$23)</f>
        <v>市岡</v>
      </c>
      <c r="J45" s="112" t="s">
        <v>529</v>
      </c>
      <c r="K45" s="109" t="str">
        <f>LOOKUP(J45,参照!$A$3:$A$23,参照!$B$3:$B$23)</f>
        <v>枚方</v>
      </c>
      <c r="L45" s="109" t="s">
        <v>170</v>
      </c>
      <c r="M45" s="110" t="s">
        <v>530</v>
      </c>
      <c r="N45" s="111" t="str">
        <f>LOOKUP(M45,参照!$A$3:$A$23,参照!$B$3:$B$23)</f>
        <v>交野</v>
      </c>
      <c r="O45" s="563" t="s">
        <v>466</v>
      </c>
      <c r="P45" s="554" t="str">
        <f>LOOKUP(O45,参照!$A$3:$A$23,参照!$B$3:$B$23)</f>
        <v>芦間</v>
      </c>
    </row>
    <row r="46" spans="1:16" ht="18.75" customHeight="1">
      <c r="A46" s="541"/>
      <c r="B46" s="139" t="s">
        <v>74</v>
      </c>
      <c r="C46" s="103"/>
      <c r="D46" s="104"/>
      <c r="E46" s="105"/>
      <c r="F46" s="105"/>
      <c r="G46" s="106"/>
      <c r="H46" s="564"/>
      <c r="I46" s="555"/>
      <c r="J46" s="103"/>
      <c r="K46" s="104"/>
      <c r="L46" s="105"/>
      <c r="M46" s="105"/>
      <c r="N46" s="106"/>
      <c r="O46" s="564"/>
      <c r="P46" s="555"/>
    </row>
    <row r="47" spans="1:16" ht="22.5" customHeight="1">
      <c r="A47" s="541">
        <v>5</v>
      </c>
      <c r="B47" s="138">
        <v>0.53472222222222221</v>
      </c>
      <c r="C47" s="287" t="s">
        <v>467</v>
      </c>
      <c r="D47" s="275" t="str">
        <f>LOOKUP(C47,参照!$A$3:$A$23,参照!$B$3:$B$23)</f>
        <v>西寝屋川</v>
      </c>
      <c r="E47" s="275" t="s">
        <v>170</v>
      </c>
      <c r="F47" s="288" t="s">
        <v>465</v>
      </c>
      <c r="G47" s="276" t="str">
        <f>LOOKUP(F47,参照!$A$3:$A$23,参照!$B$3:$B$23)</f>
        <v>なみはや</v>
      </c>
      <c r="H47" s="565" t="s">
        <v>507</v>
      </c>
      <c r="I47" s="566" t="str">
        <f>LOOKUP(H47,参照!$A$3:$A$23,参照!$B$3:$B$23)</f>
        <v>守口東</v>
      </c>
      <c r="J47" s="290" t="s">
        <v>466</v>
      </c>
      <c r="K47" s="275" t="str">
        <f>LOOKUP(J47,参照!$A$3:$A$23,参照!$B$3:$B$23)</f>
        <v>芦間</v>
      </c>
      <c r="L47" s="275" t="s">
        <v>170</v>
      </c>
      <c r="M47" s="288" t="s">
        <v>464</v>
      </c>
      <c r="N47" s="276" t="str">
        <f>LOOKUP(M47,参照!$A$3:$A$23,参照!$B$3:$B$23)</f>
        <v>市岡</v>
      </c>
      <c r="O47" s="552" t="s">
        <v>508</v>
      </c>
      <c r="P47" s="566" t="str">
        <f>LOOKUP(O47,参照!$A$3:$A$23,参照!$B$3:$B$23)</f>
        <v>香里丘</v>
      </c>
    </row>
    <row r="48" spans="1:16" ht="18.75" customHeight="1">
      <c r="A48" s="541"/>
      <c r="B48" s="137" t="s">
        <v>74</v>
      </c>
      <c r="C48" s="283"/>
      <c r="D48" s="284"/>
      <c r="E48" s="285"/>
      <c r="F48" s="285"/>
      <c r="G48" s="277"/>
      <c r="H48" s="559"/>
      <c r="I48" s="557"/>
      <c r="J48" s="283"/>
      <c r="K48" s="284"/>
      <c r="L48" s="285"/>
      <c r="M48" s="285"/>
      <c r="N48" s="277"/>
      <c r="O48" s="553"/>
      <c r="P48" s="557"/>
    </row>
    <row r="49" spans="1:16" ht="22.5" customHeight="1">
      <c r="A49" s="541">
        <v>6</v>
      </c>
      <c r="B49" s="135">
        <v>0.56944444444444442</v>
      </c>
      <c r="C49" s="145" t="s">
        <v>529</v>
      </c>
      <c r="D49" s="109" t="str">
        <f>LOOKUP(C49,参照!$A$3:$A$23,参照!$B$3:$B$23)</f>
        <v>枚方</v>
      </c>
      <c r="E49" s="109" t="s">
        <v>170</v>
      </c>
      <c r="F49" s="110" t="s">
        <v>357</v>
      </c>
      <c r="G49" s="111" t="str">
        <f>LOOKUP(F49,参照!$A$3:$A$23,参照!$B$3:$B$23)</f>
        <v>港</v>
      </c>
      <c r="H49" s="563" t="s">
        <v>470</v>
      </c>
      <c r="I49" s="554" t="str">
        <f>LOOKUP(H49,参照!$A$3:$A$23,参照!$B$3:$B$23)</f>
        <v>なみはや</v>
      </c>
      <c r="J49" s="112" t="s">
        <v>530</v>
      </c>
      <c r="K49" s="109" t="str">
        <f>LOOKUP(J49,参照!$A$3:$A$23,参照!$B$3:$B$23)</f>
        <v>交野</v>
      </c>
      <c r="L49" s="109" t="s">
        <v>170</v>
      </c>
      <c r="M49" s="110" t="s">
        <v>356</v>
      </c>
      <c r="N49" s="111" t="str">
        <f>LOOKUP(M49,参照!$A$3:$A$23,参照!$B$3:$B$23)</f>
        <v>香里丘</v>
      </c>
      <c r="O49" s="563" t="s">
        <v>471</v>
      </c>
      <c r="P49" s="554" t="str">
        <f>LOOKUP(O49,参照!$A$3:$A$23,参照!$B$3:$B$23)</f>
        <v>旭</v>
      </c>
    </row>
    <row r="50" spans="1:16" ht="18.75" customHeight="1">
      <c r="A50" s="541"/>
      <c r="B50" s="139" t="s">
        <v>74</v>
      </c>
      <c r="C50" s="103"/>
      <c r="D50" s="104"/>
      <c r="E50" s="105"/>
      <c r="F50" s="105"/>
      <c r="G50" s="106"/>
      <c r="H50" s="564"/>
      <c r="I50" s="555"/>
      <c r="J50" s="103"/>
      <c r="K50" s="104"/>
      <c r="L50" s="105"/>
      <c r="M50" s="105"/>
      <c r="N50" s="106"/>
      <c r="O50" s="564"/>
      <c r="P50" s="555"/>
    </row>
    <row r="51" spans="1:16" ht="22.5" customHeight="1">
      <c r="A51" s="541">
        <v>7</v>
      </c>
      <c r="B51" s="138">
        <v>0.60416666666666663</v>
      </c>
      <c r="C51" s="287" t="s">
        <v>466</v>
      </c>
      <c r="D51" s="275" t="str">
        <f>LOOKUP(C51,参照!$A$3:$A$23,参照!$B$3:$B$23)</f>
        <v>芦間</v>
      </c>
      <c r="E51" s="275" t="s">
        <v>170</v>
      </c>
      <c r="F51" s="288" t="s">
        <v>463</v>
      </c>
      <c r="G51" s="276" t="str">
        <f>LOOKUP(F51,参照!$A$3:$A$23,参照!$B$3:$B$23)</f>
        <v>旭</v>
      </c>
      <c r="H51" s="565" t="s">
        <v>529</v>
      </c>
      <c r="I51" s="566" t="str">
        <f>LOOKUP(H51,参照!$A$3:$A$23,参照!$B$3:$B$23)</f>
        <v>枚方</v>
      </c>
      <c r="J51" s="290" t="s">
        <v>464</v>
      </c>
      <c r="K51" s="275" t="str">
        <f>LOOKUP(J51,参照!$A$3:$A$23,参照!$B$3:$B$23)</f>
        <v>市岡</v>
      </c>
      <c r="L51" s="275" t="s">
        <v>170</v>
      </c>
      <c r="M51" s="288" t="s">
        <v>467</v>
      </c>
      <c r="N51" s="276" t="str">
        <f>LOOKUP(M51,参照!$A$3:$A$23,参照!$B$3:$B$23)</f>
        <v>西寝屋川</v>
      </c>
      <c r="O51" s="552" t="s">
        <v>473</v>
      </c>
      <c r="P51" s="566" t="str">
        <f>LOOKUP(O51,参照!$A$3:$A$23,参照!$B$3:$B$23)</f>
        <v>港</v>
      </c>
    </row>
    <row r="52" spans="1:16" ht="18.75" customHeight="1">
      <c r="A52" s="541"/>
      <c r="B52" s="137" t="s">
        <v>74</v>
      </c>
      <c r="C52" s="283"/>
      <c r="D52" s="284"/>
      <c r="E52" s="285"/>
      <c r="F52" s="285"/>
      <c r="G52" s="277"/>
      <c r="H52" s="559"/>
      <c r="I52" s="557"/>
      <c r="J52" s="283"/>
      <c r="K52" s="284"/>
      <c r="L52" s="285"/>
      <c r="M52" s="285"/>
      <c r="N52" s="277"/>
      <c r="O52" s="553"/>
      <c r="P52" s="557"/>
    </row>
    <row r="53" spans="1:16" ht="22.5" customHeight="1">
      <c r="A53" s="541">
        <v>8</v>
      </c>
      <c r="B53" s="135">
        <v>0.63888888888888895</v>
      </c>
      <c r="C53" s="145" t="s">
        <v>530</v>
      </c>
      <c r="D53" s="109" t="str">
        <f>LOOKUP(C53,参照!$A$3:$A$23,参照!$B$3:$B$23)</f>
        <v>交野</v>
      </c>
      <c r="E53" s="109" t="s">
        <v>170</v>
      </c>
      <c r="F53" s="110" t="s">
        <v>360</v>
      </c>
      <c r="G53" s="111" t="str">
        <f>LOOKUP(F53,参照!$A$3:$A$23,参照!$B$3:$B$23)</f>
        <v>守口東</v>
      </c>
      <c r="H53" s="563" t="s">
        <v>472</v>
      </c>
      <c r="I53" s="554" t="str">
        <f>LOOKUP(H53,参照!$A$3:$A$23,参照!$B$3:$B$23)</f>
        <v>西寝屋川</v>
      </c>
      <c r="J53" s="112" t="s">
        <v>358</v>
      </c>
      <c r="K53" s="109" t="str">
        <f>LOOKUP(J53,参照!$A$3:$A$23,参照!$B$3:$B$23)</f>
        <v>香里丘</v>
      </c>
      <c r="L53" s="109" t="s">
        <v>170</v>
      </c>
      <c r="M53" s="110" t="s">
        <v>529</v>
      </c>
      <c r="N53" s="111" t="str">
        <f>LOOKUP(M53,参照!$A$3:$A$23,参照!$B$3:$B$23)</f>
        <v>枚方</v>
      </c>
      <c r="O53" s="563" t="s">
        <v>361</v>
      </c>
      <c r="P53" s="554" t="str">
        <f>LOOKUP(O53,参照!$A$3:$A$23,参照!$B$3:$B$23)</f>
        <v>市岡</v>
      </c>
    </row>
    <row r="54" spans="1:16" ht="18.75" customHeight="1">
      <c r="A54" s="541"/>
      <c r="B54" s="139" t="s">
        <v>74</v>
      </c>
      <c r="C54" s="103"/>
      <c r="D54" s="104"/>
      <c r="E54" s="105"/>
      <c r="F54" s="105"/>
      <c r="G54" s="106"/>
      <c r="H54" s="564"/>
      <c r="I54" s="555"/>
      <c r="J54" s="103"/>
      <c r="K54" s="104"/>
      <c r="L54" s="105"/>
      <c r="M54" s="105"/>
      <c r="N54" s="106"/>
      <c r="O54" s="564"/>
      <c r="P54" s="555"/>
    </row>
    <row r="55" spans="1:16" ht="22.5" customHeight="1">
      <c r="A55" s="541">
        <v>9</v>
      </c>
      <c r="B55" s="138">
        <v>0.67361111111111116</v>
      </c>
      <c r="C55" s="287" t="s">
        <v>467</v>
      </c>
      <c r="D55" s="275" t="str">
        <f>LOOKUP(C55,参照!$A$3:$A$23,参照!$B$3:$B$23)</f>
        <v>西寝屋川</v>
      </c>
      <c r="E55" s="275" t="s">
        <v>170</v>
      </c>
      <c r="F55" s="288" t="s">
        <v>463</v>
      </c>
      <c r="G55" s="276" t="str">
        <f>LOOKUP(F55,参照!$A$3:$A$23,参照!$B$3:$B$23)</f>
        <v>旭</v>
      </c>
      <c r="H55" s="565" t="s">
        <v>462</v>
      </c>
      <c r="I55" s="566" t="str">
        <f>LOOKUP(H55,参照!$A$3:$A$23,参照!$B$3:$B$23)</f>
        <v>守口東</v>
      </c>
      <c r="J55" s="290" t="s">
        <v>464</v>
      </c>
      <c r="K55" s="275" t="str">
        <f>LOOKUP(J55,参照!$A$3:$A$23,参照!$B$3:$B$23)</f>
        <v>市岡</v>
      </c>
      <c r="L55" s="275" t="s">
        <v>170</v>
      </c>
      <c r="M55" s="288" t="s">
        <v>465</v>
      </c>
      <c r="N55" s="276" t="str">
        <f>LOOKUP(M55,参照!$A$3:$A$23,参照!$B$3:$B$23)</f>
        <v>なみはや</v>
      </c>
      <c r="O55" s="552" t="s">
        <v>530</v>
      </c>
      <c r="P55" s="566" t="str">
        <f>LOOKUP(O55,参照!$A$3:$A$23,参照!$B$3:$B$23)</f>
        <v>交野</v>
      </c>
    </row>
    <row r="56" spans="1:16" ht="18.75" customHeight="1">
      <c r="A56" s="541"/>
      <c r="B56" s="137" t="s">
        <v>74</v>
      </c>
      <c r="C56" s="283"/>
      <c r="D56" s="284"/>
      <c r="E56" s="285"/>
      <c r="F56" s="285"/>
      <c r="G56" s="277"/>
      <c r="H56" s="570"/>
      <c r="I56" s="557"/>
      <c r="J56" s="283"/>
      <c r="K56" s="284"/>
      <c r="L56" s="285"/>
      <c r="M56" s="285"/>
      <c r="N56" s="277"/>
      <c r="O56" s="553"/>
      <c r="P56" s="557"/>
    </row>
    <row r="57" spans="1:16" ht="22.5" customHeight="1">
      <c r="A57" s="541">
        <v>10</v>
      </c>
      <c r="B57" s="135">
        <v>0.70833333333333337</v>
      </c>
      <c r="C57" s="145" t="s">
        <v>529</v>
      </c>
      <c r="D57" s="109" t="str">
        <f>LOOKUP(C57,参照!$A$3:$A$23,参照!$B$3:$B$23)</f>
        <v>枚方</v>
      </c>
      <c r="E57" s="109" t="s">
        <v>170</v>
      </c>
      <c r="F57" s="110" t="s">
        <v>360</v>
      </c>
      <c r="G57" s="111" t="str">
        <f>LOOKUP(F57,参照!$A$3:$A$23,参照!$B$3:$B$23)</f>
        <v>守口東</v>
      </c>
      <c r="H57" s="563" t="s">
        <v>463</v>
      </c>
      <c r="I57" s="554" t="str">
        <f>LOOKUP(H57,参照!$A$3:$A$23,参照!$B$3:$B$23)</f>
        <v>旭</v>
      </c>
      <c r="J57" s="112" t="s">
        <v>358</v>
      </c>
      <c r="K57" s="109" t="str">
        <f>LOOKUP(J57,参照!$A$3:$A$23,参照!$B$3:$B$23)</f>
        <v>香里丘</v>
      </c>
      <c r="L57" s="109" t="s">
        <v>170</v>
      </c>
      <c r="M57" s="110" t="s">
        <v>359</v>
      </c>
      <c r="N57" s="111" t="str">
        <f>LOOKUP(M57,参照!$A$3:$A$23,参照!$B$3:$B$23)</f>
        <v>港</v>
      </c>
      <c r="O57" s="563" t="s">
        <v>182</v>
      </c>
      <c r="P57" s="554" t="str">
        <f>LOOKUP(O57,参照!$A$3:$A$23,参照!$B$3:$B$23)</f>
        <v>芦間</v>
      </c>
    </row>
    <row r="58" spans="1:16" ht="18.75" customHeight="1" thickBot="1">
      <c r="A58" s="541"/>
      <c r="B58" s="391" t="s">
        <v>74</v>
      </c>
      <c r="C58" s="392"/>
      <c r="D58" s="393"/>
      <c r="E58" s="394"/>
      <c r="F58" s="394"/>
      <c r="G58" s="395"/>
      <c r="H58" s="569"/>
      <c r="I58" s="567"/>
      <c r="J58" s="392"/>
      <c r="K58" s="393"/>
      <c r="L58" s="394"/>
      <c r="M58" s="394"/>
      <c r="N58" s="395"/>
      <c r="O58" s="568"/>
      <c r="P58" s="567"/>
    </row>
    <row r="59" spans="1:16" ht="32.25" customHeight="1">
      <c r="A59" s="200" t="s">
        <v>196</v>
      </c>
      <c r="B59" s="21"/>
    </row>
    <row r="60" spans="1:16" ht="21" customHeight="1">
      <c r="A60" s="46"/>
    </row>
    <row r="61" spans="1:16" ht="21" customHeight="1">
      <c r="A61" s="46"/>
    </row>
    <row r="62" spans="1:16" ht="21" customHeight="1"/>
    <row r="63" spans="1:16" ht="21" customHeight="1"/>
    <row r="64" spans="1:16" ht="21" customHeight="1">
      <c r="A64" s="46"/>
    </row>
    <row r="65" spans="1:16" ht="30" customHeight="1">
      <c r="A65" s="46"/>
    </row>
    <row r="66" spans="1:16" s="46" customFormat="1" ht="30" customHeight="1">
      <c r="A66" s="4"/>
      <c r="B66" s="4"/>
      <c r="C66" s="4"/>
      <c r="D66" s="4"/>
      <c r="E66" s="4"/>
      <c r="F66" s="4"/>
      <c r="G66" s="4"/>
      <c r="H66" s="4"/>
      <c r="I66" s="4"/>
      <c r="J66" s="4"/>
      <c r="K66" s="4"/>
      <c r="L66" s="4"/>
      <c r="M66" s="4"/>
      <c r="N66" s="4"/>
      <c r="O66" s="4"/>
      <c r="P66" s="4"/>
    </row>
    <row r="67" spans="1:16" s="46" customFormat="1">
      <c r="A67" s="4"/>
      <c r="B67" s="4"/>
      <c r="C67" s="4"/>
      <c r="D67" s="4"/>
      <c r="E67" s="4"/>
      <c r="F67" s="4"/>
      <c r="G67" s="4"/>
      <c r="H67" s="4"/>
      <c r="I67" s="4"/>
      <c r="J67" s="4"/>
      <c r="K67" s="4"/>
      <c r="L67" s="4"/>
      <c r="M67" s="4"/>
      <c r="N67" s="4"/>
      <c r="O67" s="4"/>
      <c r="P67" s="4"/>
    </row>
    <row r="70" spans="1:16" s="46" customFormat="1">
      <c r="A70" s="4"/>
      <c r="B70" s="4"/>
      <c r="C70" s="4"/>
      <c r="D70" s="4"/>
      <c r="E70" s="4"/>
      <c r="F70" s="4"/>
      <c r="G70" s="4"/>
      <c r="H70" s="4"/>
      <c r="I70" s="4"/>
      <c r="J70" s="4"/>
      <c r="K70" s="4"/>
      <c r="L70" s="4"/>
      <c r="M70" s="4"/>
      <c r="N70" s="4"/>
      <c r="O70" s="4"/>
      <c r="P70" s="4"/>
    </row>
    <row r="71" spans="1:16" s="46" customFormat="1">
      <c r="A71" s="4"/>
      <c r="B71" s="4"/>
      <c r="C71" s="4"/>
      <c r="D71" s="4"/>
      <c r="E71" s="4"/>
      <c r="F71" s="4"/>
      <c r="G71" s="4"/>
      <c r="H71" s="4"/>
      <c r="I71" s="4"/>
      <c r="J71" s="4"/>
      <c r="K71" s="4"/>
      <c r="L71" s="4"/>
      <c r="M71" s="4"/>
      <c r="N71" s="4"/>
      <c r="O71" s="4"/>
      <c r="P71" s="4"/>
    </row>
  </sheetData>
  <mergeCells count="135">
    <mergeCell ref="O28:O29"/>
    <mergeCell ref="O24:O25"/>
    <mergeCell ref="P20:P21"/>
    <mergeCell ref="O26:O27"/>
    <mergeCell ref="I1:K1"/>
    <mergeCell ref="N1:P1"/>
    <mergeCell ref="O6:O7"/>
    <mergeCell ref="P6:P7"/>
    <mergeCell ref="I6:I7"/>
    <mergeCell ref="O22:O23"/>
    <mergeCell ref="P22:P23"/>
    <mergeCell ref="O20:O21"/>
    <mergeCell ref="O10:O11"/>
    <mergeCell ref="O12:O13"/>
    <mergeCell ref="I14:I15"/>
    <mergeCell ref="I16:I17"/>
    <mergeCell ref="P10:P11"/>
    <mergeCell ref="I20:I21"/>
    <mergeCell ref="P12:P13"/>
    <mergeCell ref="I12:I13"/>
    <mergeCell ref="O14:O15"/>
    <mergeCell ref="O18:O19"/>
    <mergeCell ref="I22:I23"/>
    <mergeCell ref="P18:P19"/>
    <mergeCell ref="I18:I19"/>
    <mergeCell ref="O16:O17"/>
    <mergeCell ref="B8:P9"/>
    <mergeCell ref="P16:P17"/>
    <mergeCell ref="P57:P58"/>
    <mergeCell ref="O57:O58"/>
    <mergeCell ref="I57:I58"/>
    <mergeCell ref="H57:H58"/>
    <mergeCell ref="I55:I56"/>
    <mergeCell ref="H55:H56"/>
    <mergeCell ref="P55:P56"/>
    <mergeCell ref="O55:O56"/>
    <mergeCell ref="O5:P5"/>
    <mergeCell ref="H5:I5"/>
    <mergeCell ref="J5:N5"/>
    <mergeCell ref="H14:H15"/>
    <mergeCell ref="H22:H23"/>
    <mergeCell ref="H6:H7"/>
    <mergeCell ref="P14:P15"/>
    <mergeCell ref="H12:H13"/>
    <mergeCell ref="I10:I11"/>
    <mergeCell ref="H10:H11"/>
    <mergeCell ref="H30:H31"/>
    <mergeCell ref="I30:I31"/>
    <mergeCell ref="I28:I29"/>
    <mergeCell ref="H28:H29"/>
    <mergeCell ref="O30:O31"/>
    <mergeCell ref="P30:P31"/>
    <mergeCell ref="H51:H52"/>
    <mergeCell ref="I51:I52"/>
    <mergeCell ref="O51:O52"/>
    <mergeCell ref="P51:P52"/>
    <mergeCell ref="H49:H50"/>
    <mergeCell ref="I49:I50"/>
    <mergeCell ref="O49:O50"/>
    <mergeCell ref="P49:P50"/>
    <mergeCell ref="P53:P54"/>
    <mergeCell ref="O53:O54"/>
    <mergeCell ref="I53:I54"/>
    <mergeCell ref="H53:H54"/>
    <mergeCell ref="H43:H44"/>
    <mergeCell ref="I47:I48"/>
    <mergeCell ref="O47:O48"/>
    <mergeCell ref="P47:P48"/>
    <mergeCell ref="H45:H46"/>
    <mergeCell ref="I45:I46"/>
    <mergeCell ref="P45:P46"/>
    <mergeCell ref="O45:O46"/>
    <mergeCell ref="I43:I44"/>
    <mergeCell ref="H47:H48"/>
    <mergeCell ref="O43:O44"/>
    <mergeCell ref="P43:P44"/>
    <mergeCell ref="P41:P42"/>
    <mergeCell ref="I39:I40"/>
    <mergeCell ref="P39:P40"/>
    <mergeCell ref="O39:O40"/>
    <mergeCell ref="C38:G38"/>
    <mergeCell ref="H38:I38"/>
    <mergeCell ref="J38:N38"/>
    <mergeCell ref="O38:P38"/>
    <mergeCell ref="H39:H40"/>
    <mergeCell ref="H41:H42"/>
    <mergeCell ref="I41:I42"/>
    <mergeCell ref="O41:O42"/>
    <mergeCell ref="B35:B36"/>
    <mergeCell ref="D35:E36"/>
    <mergeCell ref="G35:G36"/>
    <mergeCell ref="D2:E3"/>
    <mergeCell ref="G2:G3"/>
    <mergeCell ref="B2:B3"/>
    <mergeCell ref="A34:P34"/>
    <mergeCell ref="I35:K35"/>
    <mergeCell ref="N35:P35"/>
    <mergeCell ref="H26:H27"/>
    <mergeCell ref="C5:G5"/>
    <mergeCell ref="P24:P25"/>
    <mergeCell ref="P28:P29"/>
    <mergeCell ref="P26:P27"/>
    <mergeCell ref="I26:I27"/>
    <mergeCell ref="H16:H17"/>
    <mergeCell ref="H18:H19"/>
    <mergeCell ref="H24:H25"/>
    <mergeCell ref="I24:I25"/>
    <mergeCell ref="H20:H21"/>
    <mergeCell ref="H32:H33"/>
    <mergeCell ref="I32:I33"/>
    <mergeCell ref="J32:N33"/>
    <mergeCell ref="O32:P33"/>
    <mergeCell ref="A20:A21"/>
    <mergeCell ref="A22:A23"/>
    <mergeCell ref="A24:A25"/>
    <mergeCell ref="A26:A27"/>
    <mergeCell ref="A28:A29"/>
    <mergeCell ref="A30:A31"/>
    <mergeCell ref="A6:A7"/>
    <mergeCell ref="A10:A11"/>
    <mergeCell ref="A12:A13"/>
    <mergeCell ref="A14:A15"/>
    <mergeCell ref="A16:A17"/>
    <mergeCell ref="A18:A19"/>
    <mergeCell ref="A49:A50"/>
    <mergeCell ref="A51:A52"/>
    <mergeCell ref="A53:A54"/>
    <mergeCell ref="A55:A56"/>
    <mergeCell ref="A57:A58"/>
    <mergeCell ref="A32:A33"/>
    <mergeCell ref="A39:A40"/>
    <mergeCell ref="A41:A42"/>
    <mergeCell ref="A43:A44"/>
    <mergeCell ref="A45:A46"/>
    <mergeCell ref="A47:A48"/>
  </mergeCells>
  <phoneticPr fontId="2"/>
  <pageMargins left="0.93" right="0.23622047244094491" top="0.31496062992125984" bottom="0.19685039370078741" header="0.23622047244094491" footer="0.23622047244094491"/>
  <pageSetup paperSize="9" scale="70"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AQ44"/>
  <sheetViews>
    <sheetView view="pageBreakPreview" zoomScale="85" zoomScaleNormal="75" zoomScaleSheetLayoutView="85" workbookViewId="0">
      <selection activeCell="B12" sqref="B12"/>
    </sheetView>
  </sheetViews>
  <sheetFormatPr defaultRowHeight="13.5"/>
  <cols>
    <col min="1" max="1" width="10" style="10" customWidth="1"/>
    <col min="2" max="18" width="3.625" style="10" customWidth="1"/>
    <col min="19" max="21" width="4.125" style="10" customWidth="1"/>
    <col min="22" max="22" width="4.125" style="11" customWidth="1"/>
    <col min="23" max="24" width="4.125" style="10" customWidth="1"/>
    <col min="25" max="26" width="4.125" style="11" customWidth="1"/>
    <col min="27" max="51" width="3.75" style="11" customWidth="1"/>
    <col min="52" max="16384" width="9" style="11"/>
  </cols>
  <sheetData>
    <row r="1" spans="1:42" ht="30" customHeight="1" thickBot="1">
      <c r="A1" s="297" t="s">
        <v>0</v>
      </c>
      <c r="B1" s="591" t="str">
        <f>A2</f>
        <v>長尾</v>
      </c>
      <c r="C1" s="591"/>
      <c r="D1" s="591"/>
      <c r="E1" s="590" t="str">
        <f>A3</f>
        <v>寝屋川</v>
      </c>
      <c r="F1" s="591"/>
      <c r="G1" s="592"/>
      <c r="H1" s="603" t="str">
        <f>A4</f>
        <v>皐が丘</v>
      </c>
      <c r="I1" s="604"/>
      <c r="J1" s="604"/>
      <c r="K1" s="603" t="str">
        <f>A5</f>
        <v>緑風冠</v>
      </c>
      <c r="L1" s="604"/>
      <c r="M1" s="604"/>
      <c r="N1" s="603" t="str">
        <f>A6</f>
        <v>大手前</v>
      </c>
      <c r="O1" s="604"/>
      <c r="P1" s="605"/>
      <c r="Q1" s="292" t="s">
        <v>28</v>
      </c>
      <c r="R1" s="291" t="s">
        <v>29</v>
      </c>
      <c r="S1" s="302" t="s">
        <v>379</v>
      </c>
      <c r="T1" s="295" t="s">
        <v>380</v>
      </c>
      <c r="U1" s="298" t="s">
        <v>378</v>
      </c>
      <c r="V1" s="293" t="s">
        <v>30</v>
      </c>
      <c r="W1" s="299"/>
      <c r="X1" s="299"/>
      <c r="Y1" s="299"/>
      <c r="Z1" s="11">
        <v>1</v>
      </c>
      <c r="AA1" s="11">
        <v>2</v>
      </c>
      <c r="AB1" s="11">
        <v>3</v>
      </c>
      <c r="AC1" s="11">
        <v>4</v>
      </c>
      <c r="AD1" s="11">
        <v>5</v>
      </c>
      <c r="AF1" s="11">
        <v>1</v>
      </c>
      <c r="AG1" s="11">
        <v>2</v>
      </c>
      <c r="AH1" s="11">
        <v>3</v>
      </c>
      <c r="AI1" s="11">
        <v>4</v>
      </c>
      <c r="AJ1" s="11">
        <v>5</v>
      </c>
      <c r="AL1" s="11">
        <v>1</v>
      </c>
      <c r="AM1" s="11">
        <v>2</v>
      </c>
      <c r="AN1" s="11">
        <v>3</v>
      </c>
      <c r="AO1" s="11">
        <v>4</v>
      </c>
      <c r="AP1" s="11">
        <v>5</v>
      </c>
    </row>
    <row r="2" spans="1:42" ht="30" customHeight="1" thickTop="1">
      <c r="A2" s="296" t="str">
        <f>参照!B3</f>
        <v>長尾</v>
      </c>
      <c r="B2" s="593"/>
      <c r="C2" s="594"/>
      <c r="D2" s="595"/>
      <c r="E2" s="336">
        <f>D3</f>
        <v>45</v>
      </c>
      <c r="F2" s="337" t="str">
        <f>IF(C3="○","×",IF(C3="×","○",IF(C3="△","△")))</f>
        <v>○</v>
      </c>
      <c r="G2" s="338">
        <f>B3</f>
        <v>31</v>
      </c>
      <c r="H2" s="339">
        <f>D4</f>
        <v>89</v>
      </c>
      <c r="I2" s="340" t="str">
        <f>IF(C4="○","×",IF(C4="×","○",IF(C4="△","△")))</f>
        <v>○</v>
      </c>
      <c r="J2" s="341">
        <f>B4</f>
        <v>21</v>
      </c>
      <c r="K2" s="339">
        <f>D5</f>
        <v>50</v>
      </c>
      <c r="L2" s="340" t="str">
        <f>IF(C5="○","×",IF(C5="×","○",IF(C5="△","△")))</f>
        <v>○</v>
      </c>
      <c r="M2" s="341">
        <f>B5</f>
        <v>19</v>
      </c>
      <c r="N2" s="339">
        <f>D6</f>
        <v>47</v>
      </c>
      <c r="O2" s="340" t="str">
        <f>IF(C6="○","×",IF(C6="×","○",IF(C6="△","△")))</f>
        <v>○</v>
      </c>
      <c r="P2" s="342">
        <f>B6</f>
        <v>15</v>
      </c>
      <c r="Q2" s="439">
        <f>SUM(Z2:AD2)</f>
        <v>4</v>
      </c>
      <c r="R2" s="444">
        <f>SUM(AF2:AJ2)</f>
        <v>0</v>
      </c>
      <c r="S2" s="415">
        <f>E2+H2+K2+N2</f>
        <v>231</v>
      </c>
      <c r="T2" s="417">
        <f>G2+J2+M2+P2</f>
        <v>86</v>
      </c>
      <c r="U2" s="416">
        <f>S2-T2</f>
        <v>145</v>
      </c>
      <c r="V2" s="435">
        <f>RANK(Q2,$Q$2:$Q$6,0)</f>
        <v>1</v>
      </c>
      <c r="W2" s="300"/>
      <c r="X2" s="300"/>
      <c r="Y2" s="300"/>
      <c r="Z2" s="11" t="str">
        <f>IF(C2="○",1,"")</f>
        <v/>
      </c>
      <c r="AA2" s="11">
        <f>IF(F2="○",1,"")</f>
        <v>1</v>
      </c>
      <c r="AB2" s="11">
        <f>IF(I2="○",1,"")</f>
        <v>1</v>
      </c>
      <c r="AC2" s="11">
        <f>IF(L2="○",1,"")</f>
        <v>1</v>
      </c>
      <c r="AD2" s="11">
        <f>IF(O2="○",1,"")</f>
        <v>1</v>
      </c>
      <c r="AF2" s="11" t="str">
        <f>IF(C2="×",1,"")</f>
        <v/>
      </c>
      <c r="AG2" s="11" t="str">
        <f>IF(F2="×",1,"")</f>
        <v/>
      </c>
      <c r="AH2" s="11" t="str">
        <f>IF(I2="×",1,"")</f>
        <v/>
      </c>
      <c r="AI2" s="11" t="str">
        <f>IF(L2="×",1,"")</f>
        <v/>
      </c>
      <c r="AJ2" s="11" t="str">
        <f>IF(O2="×",1,"")</f>
        <v/>
      </c>
      <c r="AL2" s="11" t="str">
        <f>IF(C2="△",1,"")</f>
        <v/>
      </c>
      <c r="AM2" s="11" t="str">
        <f>IF(F2="△",1,"")</f>
        <v/>
      </c>
      <c r="AN2" s="11" t="str">
        <f>IF(I2="△",1,"")</f>
        <v/>
      </c>
      <c r="AO2" s="11" t="str">
        <f>IF(L2="△",1,"")</f>
        <v/>
      </c>
      <c r="AP2" s="11" t="str">
        <f>IF(O2="△",1,"")</f>
        <v/>
      </c>
    </row>
    <row r="3" spans="1:42" ht="30" customHeight="1">
      <c r="A3" s="209" t="str">
        <f>参照!B4</f>
        <v>寝屋川</v>
      </c>
      <c r="B3" s="343">
        <v>31</v>
      </c>
      <c r="C3" s="344" t="str">
        <f>IF(B3&gt;D3,"○",IF(B3&lt;D3,"×",IF(B3=D3,"△")))</f>
        <v>×</v>
      </c>
      <c r="D3" s="345">
        <v>45</v>
      </c>
      <c r="E3" s="596"/>
      <c r="F3" s="597"/>
      <c r="G3" s="598"/>
      <c r="H3" s="346">
        <f>G4</f>
        <v>38</v>
      </c>
      <c r="I3" s="344" t="str">
        <f>IF(F4="○","×",IF(F4="×","○",IF(F4="△","△")))</f>
        <v>○</v>
      </c>
      <c r="J3" s="345">
        <f>E4</f>
        <v>17</v>
      </c>
      <c r="K3" s="346">
        <f>G5</f>
        <v>32</v>
      </c>
      <c r="L3" s="344" t="str">
        <f>IF(F5="○","×",IF(F5="×","○",IF(F5="△","△")))</f>
        <v>○</v>
      </c>
      <c r="M3" s="345">
        <f>E5</f>
        <v>23</v>
      </c>
      <c r="N3" s="346">
        <f>G6</f>
        <v>45</v>
      </c>
      <c r="O3" s="344" t="str">
        <f>IF(F6="○","×",IF(F6="×","○",IF(F6="△","△")))</f>
        <v>○</v>
      </c>
      <c r="P3" s="347">
        <f>E6</f>
        <v>8</v>
      </c>
      <c r="Q3" s="440">
        <f>SUM(Z3:AD3)</f>
        <v>3</v>
      </c>
      <c r="R3" s="414">
        <f>SUM(AF3:AJ3)</f>
        <v>1</v>
      </c>
      <c r="S3" s="418">
        <f>B3+H3+K3+N3</f>
        <v>146</v>
      </c>
      <c r="T3" s="419">
        <f>D3+J3+M3+P3</f>
        <v>93</v>
      </c>
      <c r="U3" s="420">
        <f>S3-T3</f>
        <v>53</v>
      </c>
      <c r="V3" s="436">
        <f>RANK(Q3,$Q$2:$Q$6,0)</f>
        <v>2</v>
      </c>
      <c r="W3" s="300"/>
      <c r="X3" s="300"/>
      <c r="Y3" s="300"/>
      <c r="Z3" s="11" t="str">
        <f>IF(C3="○",1,"")</f>
        <v/>
      </c>
      <c r="AA3" s="11" t="str">
        <f>IF(F3="○",1,"")</f>
        <v/>
      </c>
      <c r="AB3" s="11">
        <f>IF(I3="○",1,"")</f>
        <v>1</v>
      </c>
      <c r="AC3" s="11">
        <f>IF(L3="○",1,"")</f>
        <v>1</v>
      </c>
      <c r="AD3" s="11">
        <f>IF(O3="○",1,"")</f>
        <v>1</v>
      </c>
      <c r="AF3" s="11">
        <f>IF(C3="×",1,"")</f>
        <v>1</v>
      </c>
      <c r="AG3" s="11" t="str">
        <f>IF(F3="×",1,"")</f>
        <v/>
      </c>
      <c r="AH3" s="11" t="str">
        <f>IF(I3="×",1,"")</f>
        <v/>
      </c>
      <c r="AI3" s="11" t="str">
        <f>IF(L3="×",1,"")</f>
        <v/>
      </c>
      <c r="AJ3" s="11" t="str">
        <f>IF(O3="×",1,"")</f>
        <v/>
      </c>
      <c r="AL3" s="11" t="str">
        <f>IF(C3="△",1,"")</f>
        <v/>
      </c>
      <c r="AM3" s="11" t="str">
        <f>IF(F3="△",1,"")</f>
        <v/>
      </c>
      <c r="AN3" s="11" t="str">
        <f>IF(I3="△",1,"")</f>
        <v/>
      </c>
      <c r="AO3" s="11" t="str">
        <f>IF(L3="△",1,"")</f>
        <v/>
      </c>
      <c r="AP3" s="11" t="str">
        <f>IF(O3="△",1,"")</f>
        <v/>
      </c>
    </row>
    <row r="4" spans="1:42" ht="30" customHeight="1">
      <c r="A4" s="209" t="str">
        <f>参照!B5</f>
        <v>皐が丘</v>
      </c>
      <c r="B4" s="343">
        <v>21</v>
      </c>
      <c r="C4" s="344" t="str">
        <f>IF(B4&gt;D4,"○",IF(B4&lt;D4,"×",IF(B4=D4,"△")))</f>
        <v>×</v>
      </c>
      <c r="D4" s="345">
        <v>89</v>
      </c>
      <c r="E4" s="346">
        <v>17</v>
      </c>
      <c r="F4" s="344" t="str">
        <f>IF(E4&gt;G4,"○",IF(E4&lt;G4,"×",IF(E4=G4,"△")))</f>
        <v>×</v>
      </c>
      <c r="G4" s="345">
        <v>38</v>
      </c>
      <c r="H4" s="596"/>
      <c r="I4" s="597"/>
      <c r="J4" s="598"/>
      <c r="K4" s="84">
        <f>J5</f>
        <v>26</v>
      </c>
      <c r="L4" s="344" t="str">
        <f>IF(I5="○","×",IF(I5="×","○",IF(I5="△","△")))</f>
        <v>×</v>
      </c>
      <c r="M4" s="345">
        <f>H5</f>
        <v>40</v>
      </c>
      <c r="N4" s="346">
        <f>J6</f>
        <v>16</v>
      </c>
      <c r="O4" s="344" t="str">
        <f>IF(I6="○","×",IF(I6="×","○",IF(I6="△","△")))</f>
        <v>×</v>
      </c>
      <c r="P4" s="347">
        <f>H6</f>
        <v>25</v>
      </c>
      <c r="Q4" s="440">
        <f>SUM(Z4:AD4)</f>
        <v>0</v>
      </c>
      <c r="R4" s="414">
        <f>SUM(AF4:AJ4)</f>
        <v>4</v>
      </c>
      <c r="S4" s="418">
        <f>E4+B4+K4+N4</f>
        <v>80</v>
      </c>
      <c r="T4" s="419">
        <f>G4+D4+M4+P4</f>
        <v>192</v>
      </c>
      <c r="U4" s="420">
        <f>S4-T4</f>
        <v>-112</v>
      </c>
      <c r="V4" s="436">
        <f>RANK(Q4,$Q$2:$Q$6,0)</f>
        <v>5</v>
      </c>
      <c r="W4" s="300"/>
      <c r="X4" s="300"/>
      <c r="Y4" s="300"/>
      <c r="Z4" s="11" t="str">
        <f>IF(C4="○",1,"")</f>
        <v/>
      </c>
      <c r="AA4" s="11" t="str">
        <f>IF(F4="○",1,"")</f>
        <v/>
      </c>
      <c r="AB4" s="11" t="str">
        <f>IF(I4="○",1,"")</f>
        <v/>
      </c>
      <c r="AC4" s="11" t="str">
        <f>IF(L4="○",1,"")</f>
        <v/>
      </c>
      <c r="AD4" s="11" t="str">
        <f>IF(O4="○",1,"")</f>
        <v/>
      </c>
      <c r="AF4" s="11">
        <f>IF(C4="×",1,"")</f>
        <v>1</v>
      </c>
      <c r="AG4" s="11">
        <f>IF(F4="×",1,"")</f>
        <v>1</v>
      </c>
      <c r="AH4" s="11" t="str">
        <f>IF(I4="×",1,"")</f>
        <v/>
      </c>
      <c r="AI4" s="11">
        <f>IF(L4="×",1,"")</f>
        <v>1</v>
      </c>
      <c r="AJ4" s="11">
        <f>IF(O4="×",1,"")</f>
        <v>1</v>
      </c>
      <c r="AL4" s="11" t="str">
        <f>IF(C4="△",1,"")</f>
        <v/>
      </c>
      <c r="AM4" s="11" t="str">
        <f>IF(F4="△",1,"")</f>
        <v/>
      </c>
      <c r="AN4" s="11" t="str">
        <f>IF(I4="△",1,"")</f>
        <v/>
      </c>
      <c r="AO4" s="11" t="str">
        <f>IF(L4="△",1,"")</f>
        <v/>
      </c>
      <c r="AP4" s="11" t="str">
        <f>IF(O4="△",1,"")</f>
        <v/>
      </c>
    </row>
    <row r="5" spans="1:42" ht="30" customHeight="1">
      <c r="A5" s="209" t="str">
        <f>参照!B6</f>
        <v>緑風冠</v>
      </c>
      <c r="B5" s="343">
        <v>19</v>
      </c>
      <c r="C5" s="344" t="str">
        <f>IF(B5&gt;D5,"○",IF(B5&lt;D5,"×",IF(B5=D5,"△")))</f>
        <v>×</v>
      </c>
      <c r="D5" s="345">
        <v>50</v>
      </c>
      <c r="E5" s="346">
        <v>23</v>
      </c>
      <c r="F5" s="344" t="str">
        <f>IF(E5&gt;G5,"○",IF(E5&lt;G5,"×",IF(E5=G5,"△")))</f>
        <v>×</v>
      </c>
      <c r="G5" s="345">
        <v>32</v>
      </c>
      <c r="H5" s="346">
        <v>40</v>
      </c>
      <c r="I5" s="344" t="str">
        <f>IF(H5&gt;J5,"○",IF(H5&lt;J5,"×",IF(H5=J5,"△")))</f>
        <v>○</v>
      </c>
      <c r="J5" s="345">
        <v>26</v>
      </c>
      <c r="K5" s="596"/>
      <c r="L5" s="597"/>
      <c r="M5" s="598"/>
      <c r="N5" s="84">
        <f>M6</f>
        <v>35</v>
      </c>
      <c r="O5" s="344" t="str">
        <f>IF(L6="○","×",IF(L6="×","○",IF(L6="△","△")))</f>
        <v>×</v>
      </c>
      <c r="P5" s="347">
        <f>K6</f>
        <v>36</v>
      </c>
      <c r="Q5" s="440">
        <f>SUM(Z5:AD5)</f>
        <v>1</v>
      </c>
      <c r="R5" s="414">
        <f>SUM(AF5:AJ5)</f>
        <v>3</v>
      </c>
      <c r="S5" s="418">
        <f>E5+H5+B5+N5</f>
        <v>117</v>
      </c>
      <c r="T5" s="419">
        <f>G5+J5+D5+P5</f>
        <v>144</v>
      </c>
      <c r="U5" s="420">
        <f>S5-T5</f>
        <v>-27</v>
      </c>
      <c r="V5" s="436">
        <f>RANK(Q5,$Q$2:$Q$6,0)</f>
        <v>4</v>
      </c>
      <c r="W5" s="300"/>
      <c r="X5" s="300"/>
      <c r="Y5" s="300"/>
      <c r="Z5" s="11" t="str">
        <f>IF(C5="○",1,"")</f>
        <v/>
      </c>
      <c r="AA5" s="11" t="str">
        <f>IF(F5="○",1,"")</f>
        <v/>
      </c>
      <c r="AB5" s="11">
        <f>IF(I5="○",1,"")</f>
        <v>1</v>
      </c>
      <c r="AC5" s="11" t="str">
        <f>IF(L5="○",1,"")</f>
        <v/>
      </c>
      <c r="AD5" s="11" t="str">
        <f>IF(O5="○",1,"")</f>
        <v/>
      </c>
      <c r="AF5" s="11">
        <f>IF(C5="×",1,"")</f>
        <v>1</v>
      </c>
      <c r="AG5" s="11">
        <f>IF(F5="×",1,"")</f>
        <v>1</v>
      </c>
      <c r="AH5" s="11" t="str">
        <f>IF(I5="×",1,"")</f>
        <v/>
      </c>
      <c r="AI5" s="11" t="str">
        <f>IF(L5="×",1,"")</f>
        <v/>
      </c>
      <c r="AJ5" s="11">
        <f>IF(O5="×",1,"")</f>
        <v>1</v>
      </c>
      <c r="AL5" s="11" t="str">
        <f>IF(C5="△",1,"")</f>
        <v/>
      </c>
      <c r="AM5" s="11" t="str">
        <f>IF(F5="△",1,"")</f>
        <v/>
      </c>
      <c r="AN5" s="11" t="str">
        <f>IF(I5="△",1,"")</f>
        <v/>
      </c>
      <c r="AO5" s="11" t="str">
        <f>IF(L5="△",1,"")</f>
        <v/>
      </c>
      <c r="AP5" s="11" t="str">
        <f>IF(O5="△",1,"")</f>
        <v/>
      </c>
    </row>
    <row r="6" spans="1:42" ht="30" customHeight="1" thickBot="1">
      <c r="A6" s="210" t="str">
        <f>参照!B7</f>
        <v>大手前</v>
      </c>
      <c r="B6" s="348">
        <v>15</v>
      </c>
      <c r="C6" s="349" t="str">
        <f>IF(B6&gt;D6,"○",IF(B6&lt;D6,"×",IF(B6=D6,"△")))</f>
        <v>×</v>
      </c>
      <c r="D6" s="350">
        <v>47</v>
      </c>
      <c r="E6" s="351">
        <v>8</v>
      </c>
      <c r="F6" s="349" t="str">
        <f>IF(E6&gt;G6,"○",IF(E6&lt;G6,"×",IF(E6=G6,"△")))</f>
        <v>×</v>
      </c>
      <c r="G6" s="350">
        <v>45</v>
      </c>
      <c r="H6" s="351">
        <v>25</v>
      </c>
      <c r="I6" s="349" t="str">
        <f>IF(H6&gt;J6,"○",IF(H6&lt;J6,"×",IF(H6=J6,"△")))</f>
        <v>○</v>
      </c>
      <c r="J6" s="350">
        <v>16</v>
      </c>
      <c r="K6" s="349">
        <v>36</v>
      </c>
      <c r="L6" s="349" t="str">
        <f>IF(K6&gt;M6,"○",IF(K6&lt;M6,"×",IF(K6=M6,"△")))</f>
        <v>○</v>
      </c>
      <c r="M6" s="350">
        <v>35</v>
      </c>
      <c r="N6" s="599"/>
      <c r="O6" s="600"/>
      <c r="P6" s="601"/>
      <c r="Q6" s="442">
        <f>SUM(Z6:AD6)</f>
        <v>2</v>
      </c>
      <c r="R6" s="445">
        <f>SUM(AF6:AJ6)</f>
        <v>2</v>
      </c>
      <c r="S6" s="421">
        <f>E6+H6+K6+B6</f>
        <v>84</v>
      </c>
      <c r="T6" s="422">
        <f>G6+J6+M6+D6</f>
        <v>143</v>
      </c>
      <c r="U6" s="423">
        <f>S6-T6</f>
        <v>-59</v>
      </c>
      <c r="V6" s="437">
        <f>RANK(Q6,$Q$2:$Q$6,0)</f>
        <v>3</v>
      </c>
      <c r="W6" s="300"/>
      <c r="X6" s="300"/>
      <c r="Y6" s="300"/>
      <c r="Z6" s="11" t="str">
        <f>IF(C6="○",1,"")</f>
        <v/>
      </c>
      <c r="AA6" s="11" t="str">
        <f>IF(F6="○",1,"")</f>
        <v/>
      </c>
      <c r="AB6" s="11">
        <f>IF(I6="○",1,"")</f>
        <v>1</v>
      </c>
      <c r="AC6" s="11">
        <f>IF(L6="○",1,"")</f>
        <v>1</v>
      </c>
      <c r="AD6" s="11" t="str">
        <f>IF(O6="○",1,"")</f>
        <v/>
      </c>
      <c r="AF6" s="11">
        <f>IF(C6="×",1,"")</f>
        <v>1</v>
      </c>
      <c r="AG6" s="11">
        <f>IF(F6="×",1,"")</f>
        <v>1</v>
      </c>
      <c r="AH6" s="11" t="str">
        <f>IF(I6="×",1,"")</f>
        <v/>
      </c>
      <c r="AI6" s="11" t="str">
        <f>IF(L6="×",1,"")</f>
        <v/>
      </c>
      <c r="AJ6" s="11" t="str">
        <f>IF(O6="×",1,"")</f>
        <v/>
      </c>
      <c r="AL6" s="11" t="str">
        <f>IF(C6="△",1,"")</f>
        <v/>
      </c>
      <c r="AM6" s="11" t="str">
        <f>IF(F6="△",1,"")</f>
        <v/>
      </c>
      <c r="AN6" s="11" t="str">
        <f>IF(I6="△",1,"")</f>
        <v/>
      </c>
      <c r="AO6" s="11" t="str">
        <f>IF(L6="△",1,"")</f>
        <v/>
      </c>
      <c r="AP6" s="11" t="str">
        <f>IF(O6="△",1,"")</f>
        <v/>
      </c>
    </row>
    <row r="7" spans="1:42" ht="13.5" customHeight="1">
      <c r="A7" s="19"/>
      <c r="B7" s="19"/>
      <c r="C7" s="19"/>
      <c r="D7" s="19"/>
      <c r="E7" s="19"/>
      <c r="F7" s="19"/>
      <c r="G7" s="19"/>
      <c r="H7" s="19"/>
      <c r="I7" s="19"/>
      <c r="J7" s="19"/>
      <c r="K7" s="19"/>
      <c r="L7" s="19"/>
      <c r="M7" s="19"/>
      <c r="N7" s="19"/>
      <c r="O7" s="19"/>
      <c r="P7" s="19"/>
      <c r="Q7" s="602"/>
      <c r="R7" s="602"/>
      <c r="S7" s="602"/>
      <c r="T7" s="602"/>
      <c r="U7" s="602"/>
      <c r="V7" s="602"/>
      <c r="W7" s="267"/>
      <c r="X7" s="267"/>
      <c r="Y7" s="267"/>
      <c r="Z7" s="10"/>
      <c r="AA7" s="10"/>
    </row>
    <row r="8" spans="1:42" ht="14.25" thickBot="1">
      <c r="V8" s="10"/>
      <c r="W8" s="19"/>
      <c r="X8" s="19"/>
      <c r="Y8" s="19"/>
    </row>
    <row r="9" spans="1:42" ht="30" customHeight="1" thickBot="1">
      <c r="A9" s="297" t="s">
        <v>381</v>
      </c>
      <c r="B9" s="591" t="str">
        <f>A10</f>
        <v>香里丘</v>
      </c>
      <c r="C9" s="591"/>
      <c r="D9" s="591"/>
      <c r="E9" s="590" t="str">
        <f>A11</f>
        <v>港</v>
      </c>
      <c r="F9" s="591"/>
      <c r="G9" s="592"/>
      <c r="H9" s="603" t="str">
        <f>A12</f>
        <v>枚方</v>
      </c>
      <c r="I9" s="604"/>
      <c r="J9" s="604"/>
      <c r="K9" s="603" t="str">
        <f>A13</f>
        <v>交野</v>
      </c>
      <c r="L9" s="604"/>
      <c r="M9" s="604"/>
      <c r="N9" s="603" t="str">
        <f>A14</f>
        <v>守口東</v>
      </c>
      <c r="O9" s="604"/>
      <c r="P9" s="605"/>
      <c r="Q9" s="292" t="s">
        <v>28</v>
      </c>
      <c r="R9" s="291" t="s">
        <v>29</v>
      </c>
      <c r="S9" s="302" t="s">
        <v>379</v>
      </c>
      <c r="T9" s="295" t="s">
        <v>380</v>
      </c>
      <c r="U9" s="298" t="s">
        <v>378</v>
      </c>
      <c r="V9" s="293" t="s">
        <v>30</v>
      </c>
      <c r="W9" s="299"/>
      <c r="X9" s="299"/>
      <c r="Y9" s="299"/>
      <c r="Z9" s="11">
        <v>1</v>
      </c>
      <c r="AA9" s="11">
        <v>2</v>
      </c>
      <c r="AB9" s="11">
        <v>3</v>
      </c>
      <c r="AC9" s="11">
        <v>4</v>
      </c>
      <c r="AD9" s="11">
        <v>5</v>
      </c>
      <c r="AF9" s="11">
        <v>1</v>
      </c>
      <c r="AG9" s="11">
        <v>2</v>
      </c>
      <c r="AH9" s="11">
        <v>3</v>
      </c>
      <c r="AI9" s="11">
        <v>4</v>
      </c>
      <c r="AJ9" s="11">
        <v>5</v>
      </c>
      <c r="AL9" s="11">
        <v>1</v>
      </c>
      <c r="AM9" s="11">
        <v>2</v>
      </c>
      <c r="AN9" s="11">
        <v>3</v>
      </c>
      <c r="AO9" s="11">
        <v>4</v>
      </c>
      <c r="AP9" s="11">
        <v>5</v>
      </c>
    </row>
    <row r="10" spans="1:42" ht="30" customHeight="1" thickTop="1">
      <c r="A10" s="296" t="str">
        <f>参照!B8</f>
        <v>香里丘</v>
      </c>
      <c r="B10" s="593"/>
      <c r="C10" s="594"/>
      <c r="D10" s="595"/>
      <c r="E10" s="336">
        <f>D11</f>
        <v>46</v>
      </c>
      <c r="F10" s="337" t="str">
        <f>IF(C11="○","×",IF(C11="×","○",IF(C11="△","△")))</f>
        <v>○</v>
      </c>
      <c r="G10" s="338">
        <f>B11</f>
        <v>20</v>
      </c>
      <c r="H10" s="339">
        <f>D12</f>
        <v>52</v>
      </c>
      <c r="I10" s="340" t="str">
        <f>IF(C12="○","×",IF(C12="×","○",IF(C12="△","△")))</f>
        <v>○</v>
      </c>
      <c r="J10" s="341">
        <f>B12</f>
        <v>20</v>
      </c>
      <c r="K10" s="339">
        <f>D13</f>
        <v>45</v>
      </c>
      <c r="L10" s="340" t="str">
        <f>IF(C13="○","×",IF(C13="×","○",IF(C13="△","△")))</f>
        <v>○</v>
      </c>
      <c r="M10" s="341">
        <f>B13</f>
        <v>15</v>
      </c>
      <c r="N10" s="339">
        <f>D14</f>
        <v>51</v>
      </c>
      <c r="O10" s="340" t="str">
        <f>IF(C14="○","×",IF(C14="×","○",IF(C14="△","△")))</f>
        <v>○</v>
      </c>
      <c r="P10" s="342">
        <f>B14</f>
        <v>24</v>
      </c>
      <c r="Q10" s="439">
        <f>SUM(Z10:AD10)</f>
        <v>4</v>
      </c>
      <c r="R10" s="444">
        <f>SUM(AF10:AJ10)</f>
        <v>0</v>
      </c>
      <c r="S10" s="415">
        <f>E10+H10+K10+N10</f>
        <v>194</v>
      </c>
      <c r="T10" s="417">
        <f>G10+J10+M10+P10</f>
        <v>79</v>
      </c>
      <c r="U10" s="416">
        <f>S10-T10</f>
        <v>115</v>
      </c>
      <c r="V10" s="435">
        <f>RANK(Q10,$Q$10:$Q$14,0)</f>
        <v>1</v>
      </c>
      <c r="W10" s="300"/>
      <c r="X10" s="300"/>
      <c r="Y10" s="300"/>
      <c r="Z10" s="11" t="str">
        <f>IF(C10="○",1,"")</f>
        <v/>
      </c>
      <c r="AA10" s="11">
        <f>IF(F10="○",1,"")</f>
        <v>1</v>
      </c>
      <c r="AB10" s="11">
        <f>IF(I10="○",1,"")</f>
        <v>1</v>
      </c>
      <c r="AC10" s="11">
        <f>IF(L10="○",1,"")</f>
        <v>1</v>
      </c>
      <c r="AD10" s="11">
        <f>IF(O10="○",1,"")</f>
        <v>1</v>
      </c>
      <c r="AF10" s="11" t="str">
        <f>IF(C10="×",1,"")</f>
        <v/>
      </c>
      <c r="AG10" s="11" t="str">
        <f>IF(F10="×",1,"")</f>
        <v/>
      </c>
      <c r="AH10" s="11" t="str">
        <f>IF(I10="×",1,"")</f>
        <v/>
      </c>
      <c r="AI10" s="11" t="str">
        <f>IF(L10="×",1,"")</f>
        <v/>
      </c>
      <c r="AJ10" s="11" t="str">
        <f>IF(O10="×",1,"")</f>
        <v/>
      </c>
      <c r="AL10" s="11" t="str">
        <f>IF(C10="△",1,"")</f>
        <v/>
      </c>
      <c r="AM10" s="11" t="str">
        <f>IF(F10="△",1,"")</f>
        <v/>
      </c>
      <c r="AN10" s="11" t="str">
        <f>IF(I10="△",1,"")</f>
        <v/>
      </c>
      <c r="AO10" s="11" t="str">
        <f>IF(L10="△",1,"")</f>
        <v/>
      </c>
      <c r="AP10" s="11" t="str">
        <f>IF(O10="△",1,"")</f>
        <v/>
      </c>
    </row>
    <row r="11" spans="1:42" ht="30" customHeight="1">
      <c r="A11" s="209" t="str">
        <f>参照!B9</f>
        <v>港</v>
      </c>
      <c r="B11" s="343">
        <v>20</v>
      </c>
      <c r="C11" s="344" t="str">
        <f>IF(B11&gt;D11,"○",IF(B11&lt;D11,"×",IF(B11=D11,"△")))</f>
        <v>×</v>
      </c>
      <c r="D11" s="345">
        <v>46</v>
      </c>
      <c r="E11" s="596"/>
      <c r="F11" s="597"/>
      <c r="G11" s="598"/>
      <c r="H11" s="346">
        <f>G12</f>
        <v>21</v>
      </c>
      <c r="I11" s="344" t="str">
        <f>IF(F12="○","×",IF(F12="×","○",IF(F12="△","△")))</f>
        <v>×</v>
      </c>
      <c r="J11" s="345">
        <f>E12</f>
        <v>26</v>
      </c>
      <c r="K11" s="346">
        <f>G13</f>
        <v>9</v>
      </c>
      <c r="L11" s="344" t="str">
        <f>IF(F13="○","×",IF(F13="×","○",IF(F13="△","△")))</f>
        <v>×</v>
      </c>
      <c r="M11" s="345">
        <f>E13</f>
        <v>29</v>
      </c>
      <c r="N11" s="346">
        <f>G14</f>
        <v>26</v>
      </c>
      <c r="O11" s="344" t="str">
        <f>IF(F14="○","×",IF(F14="×","○",IF(F14="△","△")))</f>
        <v>○</v>
      </c>
      <c r="P11" s="347">
        <f>E14</f>
        <v>25</v>
      </c>
      <c r="Q11" s="440">
        <f>SUM(Z11:AD11)</f>
        <v>1</v>
      </c>
      <c r="R11" s="414">
        <f>SUM(AF11:AJ11)</f>
        <v>3</v>
      </c>
      <c r="S11" s="418">
        <f>B11+H11+K11+N11</f>
        <v>76</v>
      </c>
      <c r="T11" s="419">
        <f>D11+J11+M11+P11</f>
        <v>126</v>
      </c>
      <c r="U11" s="420">
        <f>S11-T11</f>
        <v>-50</v>
      </c>
      <c r="V11" s="436">
        <f>RANK(Q11,$Q$10:$Q$14,0)</f>
        <v>4</v>
      </c>
      <c r="W11" s="300"/>
      <c r="X11" s="300"/>
      <c r="Y11" s="300"/>
      <c r="Z11" s="11" t="str">
        <f>IF(C11="○",1,"")</f>
        <v/>
      </c>
      <c r="AA11" s="11" t="str">
        <f>IF(F11="○",1,"")</f>
        <v/>
      </c>
      <c r="AB11" s="11" t="str">
        <f>IF(I11="○",1,"")</f>
        <v/>
      </c>
      <c r="AC11" s="11" t="str">
        <f>IF(L11="○",1,"")</f>
        <v/>
      </c>
      <c r="AD11" s="11">
        <f>IF(O11="○",1,"")</f>
        <v>1</v>
      </c>
      <c r="AF11" s="11">
        <f>IF(C11="×",1,"")</f>
        <v>1</v>
      </c>
      <c r="AG11" s="11" t="str">
        <f>IF(F11="×",1,"")</f>
        <v/>
      </c>
      <c r="AH11" s="11">
        <f>IF(I11="×",1,"")</f>
        <v>1</v>
      </c>
      <c r="AI11" s="11">
        <f>IF(L11="×",1,"")</f>
        <v>1</v>
      </c>
      <c r="AJ11" s="11" t="str">
        <f>IF(O11="×",1,"")</f>
        <v/>
      </c>
      <c r="AL11" s="11" t="str">
        <f>IF(C11="△",1,"")</f>
        <v/>
      </c>
      <c r="AM11" s="11" t="str">
        <f>IF(F11="△",1,"")</f>
        <v/>
      </c>
      <c r="AN11" s="11" t="str">
        <f>IF(I11="△",1,"")</f>
        <v/>
      </c>
      <c r="AO11" s="11" t="str">
        <f>IF(L11="△",1,"")</f>
        <v/>
      </c>
      <c r="AP11" s="11" t="str">
        <f>IF(O11="△",1,"")</f>
        <v/>
      </c>
    </row>
    <row r="12" spans="1:42" ht="30" customHeight="1">
      <c r="A12" s="209" t="str">
        <f>参照!B10</f>
        <v>枚方</v>
      </c>
      <c r="B12" s="343">
        <v>20</v>
      </c>
      <c r="C12" s="344" t="str">
        <f>IF(B12&gt;D12,"○",IF(B12&lt;D12,"×",IF(B12=D12,"△")))</f>
        <v>×</v>
      </c>
      <c r="D12" s="345">
        <v>52</v>
      </c>
      <c r="E12" s="346">
        <v>26</v>
      </c>
      <c r="F12" s="344" t="str">
        <f>IF(E12&gt;G12,"○",IF(E12&lt;G12,"×",IF(E12=G12,"△")))</f>
        <v>○</v>
      </c>
      <c r="G12" s="345">
        <v>21</v>
      </c>
      <c r="H12" s="596"/>
      <c r="I12" s="597"/>
      <c r="J12" s="598"/>
      <c r="K12" s="84">
        <v>22</v>
      </c>
      <c r="L12" s="344" t="str">
        <f>IF(I13="○","×",IF(I13="×","○",IF(I13="△","△")))</f>
        <v>○</v>
      </c>
      <c r="M12" s="345">
        <v>19</v>
      </c>
      <c r="N12" s="346">
        <f>J14</f>
        <v>36</v>
      </c>
      <c r="O12" s="344" t="str">
        <f>IF(I14="○","×",IF(I14="×","○",IF(I14="△","△")))</f>
        <v>○</v>
      </c>
      <c r="P12" s="347">
        <f>H14</f>
        <v>14</v>
      </c>
      <c r="Q12" s="440">
        <f>SUM(Z12:AD12)</f>
        <v>3</v>
      </c>
      <c r="R12" s="414">
        <f>SUM(AF12:AJ12)</f>
        <v>1</v>
      </c>
      <c r="S12" s="418">
        <f>E12+B12+K12+N12</f>
        <v>104</v>
      </c>
      <c r="T12" s="419">
        <f>G12+D12+M12+P12</f>
        <v>106</v>
      </c>
      <c r="U12" s="420">
        <f>S12-T12</f>
        <v>-2</v>
      </c>
      <c r="V12" s="436">
        <f>RANK(Q12,$Q$10:$Q$14,0)</f>
        <v>2</v>
      </c>
      <c r="W12" s="300"/>
      <c r="X12" s="300"/>
      <c r="Y12" s="300"/>
      <c r="Z12" s="11" t="str">
        <f>IF(C12="○",1,"")</f>
        <v/>
      </c>
      <c r="AA12" s="11">
        <f>IF(F12="○",1,"")</f>
        <v>1</v>
      </c>
      <c r="AB12" s="11" t="str">
        <f>IF(I12="○",1,"")</f>
        <v/>
      </c>
      <c r="AC12" s="11">
        <f>IF(L12="○",1,"")</f>
        <v>1</v>
      </c>
      <c r="AD12" s="11">
        <f>IF(O12="○",1,"")</f>
        <v>1</v>
      </c>
      <c r="AF12" s="11">
        <f>IF(C12="×",1,"")</f>
        <v>1</v>
      </c>
      <c r="AG12" s="11" t="str">
        <f>IF(F12="×",1,"")</f>
        <v/>
      </c>
      <c r="AH12" s="11" t="str">
        <f>IF(I12="×",1,"")</f>
        <v/>
      </c>
      <c r="AI12" s="11" t="str">
        <f>IF(L12="×",1,"")</f>
        <v/>
      </c>
      <c r="AJ12" s="11" t="str">
        <f>IF(O12="×",1,"")</f>
        <v/>
      </c>
      <c r="AL12" s="11" t="str">
        <f>IF(C12="△",1,"")</f>
        <v/>
      </c>
      <c r="AM12" s="11" t="str">
        <f>IF(F12="△",1,"")</f>
        <v/>
      </c>
      <c r="AN12" s="11" t="str">
        <f>IF(I12="△",1,"")</f>
        <v/>
      </c>
      <c r="AO12" s="11" t="str">
        <f>IF(L12="△",1,"")</f>
        <v/>
      </c>
      <c r="AP12" s="11" t="str">
        <f>IF(O12="△",1,"")</f>
        <v/>
      </c>
    </row>
    <row r="13" spans="1:42" ht="30" customHeight="1">
      <c r="A13" s="209" t="str">
        <f>参照!B11</f>
        <v>交野</v>
      </c>
      <c r="B13" s="343">
        <v>15</v>
      </c>
      <c r="C13" s="344" t="str">
        <f>IF(B13&gt;D13,"○",IF(B13&lt;D13,"×",IF(B13=D13,"△")))</f>
        <v>×</v>
      </c>
      <c r="D13" s="345">
        <v>45</v>
      </c>
      <c r="E13" s="346">
        <v>29</v>
      </c>
      <c r="F13" s="344" t="str">
        <f>IF(E13&gt;G13,"○",IF(E13&lt;G13,"×",IF(E13=G13,"△")))</f>
        <v>○</v>
      </c>
      <c r="G13" s="345">
        <v>9</v>
      </c>
      <c r="H13" s="346">
        <v>19</v>
      </c>
      <c r="I13" s="344" t="str">
        <f>IF(H13&gt;J13,"○",IF(H13&lt;J13,"×",IF(H13=J13,"△")))</f>
        <v>×</v>
      </c>
      <c r="J13" s="345">
        <v>22</v>
      </c>
      <c r="K13" s="596"/>
      <c r="L13" s="597"/>
      <c r="M13" s="598"/>
      <c r="N13" s="84">
        <f>M14</f>
        <v>33</v>
      </c>
      <c r="O13" s="344" t="str">
        <f>IF(L14="○","×",IF(L14="×","○",IF(L14="△","△")))</f>
        <v>○</v>
      </c>
      <c r="P13" s="347">
        <f>K14</f>
        <v>22</v>
      </c>
      <c r="Q13" s="440">
        <f>SUM(Z13:AD13)</f>
        <v>2</v>
      </c>
      <c r="R13" s="414">
        <f>SUM(AF13:AJ13)</f>
        <v>2</v>
      </c>
      <c r="S13" s="418">
        <f>E13+H13+B13+N13</f>
        <v>96</v>
      </c>
      <c r="T13" s="419">
        <f>G13+J13+D13+P13</f>
        <v>98</v>
      </c>
      <c r="U13" s="420">
        <f>S13-T13</f>
        <v>-2</v>
      </c>
      <c r="V13" s="436">
        <f>RANK(Q13,$Q$10:$Q$14,0)</f>
        <v>3</v>
      </c>
      <c r="W13" s="300"/>
      <c r="X13" s="300"/>
      <c r="Y13" s="300"/>
      <c r="Z13" s="11" t="str">
        <f>IF(C13="○",1,"")</f>
        <v/>
      </c>
      <c r="AA13" s="11">
        <f>IF(F13="○",1,"")</f>
        <v>1</v>
      </c>
      <c r="AB13" s="11" t="str">
        <f>IF(I13="○",1,"")</f>
        <v/>
      </c>
      <c r="AC13" s="11" t="str">
        <f>IF(L13="○",1,"")</f>
        <v/>
      </c>
      <c r="AD13" s="11">
        <f>IF(O13="○",1,"")</f>
        <v>1</v>
      </c>
      <c r="AF13" s="11">
        <f>IF(C13="×",1,"")</f>
        <v>1</v>
      </c>
      <c r="AG13" s="11" t="str">
        <f>IF(F13="×",1,"")</f>
        <v/>
      </c>
      <c r="AH13" s="11">
        <f>IF(I13="×",1,"")</f>
        <v>1</v>
      </c>
      <c r="AI13" s="11" t="str">
        <f>IF(L13="×",1,"")</f>
        <v/>
      </c>
      <c r="AJ13" s="11" t="str">
        <f>IF(O13="×",1,"")</f>
        <v/>
      </c>
      <c r="AL13" s="11" t="str">
        <f>IF(C13="△",1,"")</f>
        <v/>
      </c>
      <c r="AM13" s="11" t="str">
        <f>IF(F13="△",1,"")</f>
        <v/>
      </c>
      <c r="AN13" s="11" t="str">
        <f>IF(I13="△",1,"")</f>
        <v/>
      </c>
      <c r="AO13" s="11" t="str">
        <f>IF(L13="△",1,"")</f>
        <v/>
      </c>
      <c r="AP13" s="11" t="str">
        <f>IF(O13="△",1,"")</f>
        <v/>
      </c>
    </row>
    <row r="14" spans="1:42" ht="30" customHeight="1" thickBot="1">
      <c r="A14" s="210" t="str">
        <f>参照!B12</f>
        <v>守口東</v>
      </c>
      <c r="B14" s="348">
        <v>24</v>
      </c>
      <c r="C14" s="349" t="str">
        <f>IF(B14&gt;D14,"○",IF(B14&lt;D14,"×",IF(B14=D14,"△")))</f>
        <v>×</v>
      </c>
      <c r="D14" s="350">
        <v>51</v>
      </c>
      <c r="E14" s="351">
        <v>25</v>
      </c>
      <c r="F14" s="349" t="str">
        <f>IF(E14&gt;G14,"○",IF(E14&lt;G14,"×",IF(E14=G14,"△")))</f>
        <v>×</v>
      </c>
      <c r="G14" s="350">
        <v>26</v>
      </c>
      <c r="H14" s="351">
        <v>14</v>
      </c>
      <c r="I14" s="349" t="str">
        <f>IF(H14&gt;J14,"○",IF(H14&lt;J14,"×",IF(H14=J14,"△")))</f>
        <v>×</v>
      </c>
      <c r="J14" s="350">
        <v>36</v>
      </c>
      <c r="K14" s="349">
        <v>22</v>
      </c>
      <c r="L14" s="349" t="str">
        <f>IF(K14&gt;M14,"○",IF(K14&lt;M14,"×",IF(K14=M14,"△")))</f>
        <v>×</v>
      </c>
      <c r="M14" s="350">
        <v>33</v>
      </c>
      <c r="N14" s="599"/>
      <c r="O14" s="600"/>
      <c r="P14" s="601"/>
      <c r="Q14" s="442">
        <f>SUM(Z14:AD14)</f>
        <v>0</v>
      </c>
      <c r="R14" s="445">
        <f>SUM(AF14:AJ14)</f>
        <v>4</v>
      </c>
      <c r="S14" s="421">
        <f>E14+H14+K14+B14</f>
        <v>85</v>
      </c>
      <c r="T14" s="422">
        <f>G14+J14+M14+D14</f>
        <v>146</v>
      </c>
      <c r="U14" s="423">
        <f>S14-T14</f>
        <v>-61</v>
      </c>
      <c r="V14" s="437">
        <f>RANK(Q14,$Q$10:$Q$14,0)</f>
        <v>5</v>
      </c>
      <c r="W14" s="300"/>
      <c r="X14" s="300"/>
      <c r="Y14" s="300"/>
      <c r="Z14" s="11" t="str">
        <f>IF(C14="○",1,"")</f>
        <v/>
      </c>
      <c r="AA14" s="11" t="str">
        <f>IF(F14="○",1,"")</f>
        <v/>
      </c>
      <c r="AB14" s="11" t="str">
        <f>IF(I14="○",1,"")</f>
        <v/>
      </c>
      <c r="AC14" s="11" t="str">
        <f>IF(L14="○",1,"")</f>
        <v/>
      </c>
      <c r="AD14" s="11" t="str">
        <f>IF(O14="○",1,"")</f>
        <v/>
      </c>
      <c r="AF14" s="11">
        <f>IF(C14="×",1,"")</f>
        <v>1</v>
      </c>
      <c r="AG14" s="11">
        <f>IF(F14="×",1,"")</f>
        <v>1</v>
      </c>
      <c r="AH14" s="11">
        <f>IF(I14="×",1,"")</f>
        <v>1</v>
      </c>
      <c r="AI14" s="11">
        <f>IF(L14="×",1,"")</f>
        <v>1</v>
      </c>
      <c r="AJ14" s="11" t="str">
        <f>IF(O14="×",1,"")</f>
        <v/>
      </c>
      <c r="AL14" s="11" t="str">
        <f>IF(C14="△",1,"")</f>
        <v/>
      </c>
      <c r="AM14" s="11" t="str">
        <f>IF(F14="△",1,"")</f>
        <v/>
      </c>
      <c r="AN14" s="11" t="str">
        <f>IF(I14="△",1,"")</f>
        <v/>
      </c>
      <c r="AO14" s="11" t="str">
        <f>IF(L14="△",1,"")</f>
        <v/>
      </c>
      <c r="AP14" s="11" t="str">
        <f>IF(O14="△",1,"")</f>
        <v/>
      </c>
    </row>
    <row r="15" spans="1:42">
      <c r="U15" s="11"/>
      <c r="X15" s="11"/>
    </row>
    <row r="16" spans="1:42" ht="14.25" thickBot="1">
      <c r="U16" s="11"/>
      <c r="X16" s="11"/>
    </row>
    <row r="17" spans="1:43" ht="30" customHeight="1" thickBot="1">
      <c r="A17" s="297" t="s">
        <v>474</v>
      </c>
      <c r="B17" s="591" t="str">
        <f>A18</f>
        <v>市岡</v>
      </c>
      <c r="C17" s="591"/>
      <c r="D17" s="591"/>
      <c r="E17" s="590" t="str">
        <f>A19</f>
        <v>なみはや</v>
      </c>
      <c r="F17" s="591"/>
      <c r="G17" s="592"/>
      <c r="H17" s="603" t="str">
        <f>A20</f>
        <v>芦間</v>
      </c>
      <c r="I17" s="604"/>
      <c r="J17" s="604"/>
      <c r="K17" s="603" t="str">
        <f>A21</f>
        <v>西寝屋川</v>
      </c>
      <c r="L17" s="604"/>
      <c r="M17" s="604"/>
      <c r="N17" s="603" t="str">
        <f>A22</f>
        <v>旭</v>
      </c>
      <c r="O17" s="604"/>
      <c r="P17" s="605"/>
      <c r="Q17" s="292" t="s">
        <v>28</v>
      </c>
      <c r="R17" s="291" t="s">
        <v>29</v>
      </c>
      <c r="S17" s="302" t="s">
        <v>379</v>
      </c>
      <c r="T17" s="295" t="s">
        <v>380</v>
      </c>
      <c r="U17" s="298" t="s">
        <v>378</v>
      </c>
      <c r="V17" s="293" t="s">
        <v>30</v>
      </c>
      <c r="W17" s="299"/>
      <c r="X17" s="299"/>
      <c r="Y17" s="300"/>
      <c r="Z17" s="11">
        <v>1</v>
      </c>
      <c r="AA17" s="11">
        <v>2</v>
      </c>
      <c r="AB17" s="11">
        <v>3</v>
      </c>
      <c r="AC17" s="11">
        <v>4</v>
      </c>
      <c r="AD17" s="11">
        <v>5</v>
      </c>
      <c r="AF17" s="11">
        <v>1</v>
      </c>
      <c r="AG17" s="11">
        <v>2</v>
      </c>
      <c r="AH17" s="11">
        <v>3</v>
      </c>
      <c r="AI17" s="11">
        <v>4</v>
      </c>
      <c r="AJ17" s="11">
        <v>5</v>
      </c>
      <c r="AL17" s="11">
        <v>1</v>
      </c>
      <c r="AM17" s="11">
        <v>2</v>
      </c>
      <c r="AN17" s="11">
        <v>3</v>
      </c>
      <c r="AO17" s="11">
        <v>4</v>
      </c>
      <c r="AP17" s="11">
        <v>5</v>
      </c>
      <c r="AQ17" s="18"/>
    </row>
    <row r="18" spans="1:43" ht="30" customHeight="1" thickTop="1">
      <c r="A18" s="296" t="str">
        <f>参照!B13</f>
        <v>市岡</v>
      </c>
      <c r="B18" s="593"/>
      <c r="C18" s="594"/>
      <c r="D18" s="595"/>
      <c r="E18" s="336">
        <f>D19</f>
        <v>50</v>
      </c>
      <c r="F18" s="337" t="str">
        <f>IF(C19="○","×",IF(C19="×","○",IF(C19="△","△")))</f>
        <v>○</v>
      </c>
      <c r="G18" s="338">
        <f>B19</f>
        <v>22</v>
      </c>
      <c r="H18" s="339">
        <f>D20</f>
        <v>51</v>
      </c>
      <c r="I18" s="340" t="str">
        <f>IF(C20="○","×",IF(C20="×","○",IF(C20="△","△")))</f>
        <v>○</v>
      </c>
      <c r="J18" s="341">
        <f>B20</f>
        <v>32</v>
      </c>
      <c r="K18" s="339">
        <f>D21</f>
        <v>62</v>
      </c>
      <c r="L18" s="340" t="str">
        <f>IF(C21="○","×",IF(C21="×","○",IF(C21="△","△")))</f>
        <v>○</v>
      </c>
      <c r="M18" s="341">
        <f>B21</f>
        <v>18</v>
      </c>
      <c r="N18" s="339">
        <f>D22</f>
        <v>68</v>
      </c>
      <c r="O18" s="340" t="str">
        <f>IF(C22="○","×",IF(C22="×","○",IF(C22="△","△")))</f>
        <v>○</v>
      </c>
      <c r="P18" s="342">
        <f>B22</f>
        <v>15</v>
      </c>
      <c r="Q18" s="439">
        <f>SUM(Z18:AD18)</f>
        <v>4</v>
      </c>
      <c r="R18" s="444">
        <f>SUM(AF18:AJ18)</f>
        <v>0</v>
      </c>
      <c r="S18" s="415">
        <f>E18+H18+K18+N18</f>
        <v>231</v>
      </c>
      <c r="T18" s="417">
        <f>G18+J18+M18+P18</f>
        <v>87</v>
      </c>
      <c r="U18" s="416">
        <f>S18-T18</f>
        <v>144</v>
      </c>
      <c r="V18" s="435">
        <f>RANK(Q18,$Q$18:$Q$22,0)</f>
        <v>1</v>
      </c>
      <c r="W18" s="396"/>
      <c r="X18" s="19"/>
      <c r="Y18" s="146"/>
      <c r="Z18" s="11" t="str">
        <f>IF(C18="○",1,"")</f>
        <v/>
      </c>
      <c r="AA18" s="11">
        <f>IF(F18="○",1,"")</f>
        <v>1</v>
      </c>
      <c r="AB18" s="11">
        <f>IF(I18="○",1,"")</f>
        <v>1</v>
      </c>
      <c r="AC18" s="11">
        <f>IF(L18="○",1,"")</f>
        <v>1</v>
      </c>
      <c r="AD18" s="11">
        <f>IF(O18="○",1,"")</f>
        <v>1</v>
      </c>
      <c r="AF18" s="11" t="str">
        <f>IF(C18="×",1,"")</f>
        <v/>
      </c>
      <c r="AG18" s="11" t="str">
        <f>IF(F18="×",1,"")</f>
        <v/>
      </c>
      <c r="AH18" s="11" t="str">
        <f>IF(I18="×",1,"")</f>
        <v/>
      </c>
      <c r="AI18" s="11" t="str">
        <f>IF(L18="×",1,"")</f>
        <v/>
      </c>
      <c r="AJ18" s="11" t="str">
        <f>IF(O18="×",1,"")</f>
        <v/>
      </c>
      <c r="AL18" s="11" t="str">
        <f>IF(C18="△",1,"")</f>
        <v/>
      </c>
      <c r="AM18" s="11" t="str">
        <f>IF(F18="△",1,"")</f>
        <v/>
      </c>
      <c r="AN18" s="11" t="str">
        <f>IF(I18="△",1,"")</f>
        <v/>
      </c>
      <c r="AO18" s="11" t="str">
        <f>IF(L18="△",1,"")</f>
        <v/>
      </c>
      <c r="AP18" s="11" t="str">
        <f>IF(O18="△",1,"")</f>
        <v/>
      </c>
    </row>
    <row r="19" spans="1:43" ht="30" customHeight="1">
      <c r="A19" s="296" t="str">
        <f>参照!B14</f>
        <v>なみはや</v>
      </c>
      <c r="B19" s="343">
        <v>22</v>
      </c>
      <c r="C19" s="344" t="str">
        <f>IF(B19&gt;D19,"○",IF(B19&lt;D19,"×",IF(B19=D19,"△")))</f>
        <v>×</v>
      </c>
      <c r="D19" s="345">
        <v>50</v>
      </c>
      <c r="E19" s="596"/>
      <c r="F19" s="597"/>
      <c r="G19" s="598"/>
      <c r="H19" s="346">
        <f>G20</f>
        <v>30</v>
      </c>
      <c r="I19" s="344" t="str">
        <f>IF(F20="○","×",IF(F20="×","○",IF(F20="△","△")))</f>
        <v>×</v>
      </c>
      <c r="J19" s="345">
        <f>E20</f>
        <v>33</v>
      </c>
      <c r="K19" s="346">
        <f>G21</f>
        <v>22</v>
      </c>
      <c r="L19" s="344" t="str">
        <f>IF(F21="○","×",IF(F21="×","○",IF(F21="△","△")))</f>
        <v>×</v>
      </c>
      <c r="M19" s="345">
        <f>E21</f>
        <v>24</v>
      </c>
      <c r="N19" s="346">
        <f>G22</f>
        <v>12</v>
      </c>
      <c r="O19" s="344" t="str">
        <f>IF(F22="○","×",IF(F22="×","○",IF(F22="△","△")))</f>
        <v>×</v>
      </c>
      <c r="P19" s="347">
        <f>E22</f>
        <v>19</v>
      </c>
      <c r="Q19" s="440">
        <f>SUM(Z19:AD19)</f>
        <v>0</v>
      </c>
      <c r="R19" s="414">
        <f>SUM(AF19:AJ19)</f>
        <v>4</v>
      </c>
      <c r="S19" s="418">
        <f>B19+H19+K19+N19</f>
        <v>86</v>
      </c>
      <c r="T19" s="419">
        <f>D19+J19+M19+P19</f>
        <v>126</v>
      </c>
      <c r="U19" s="420">
        <f>S19-T19</f>
        <v>-40</v>
      </c>
      <c r="V19" s="436">
        <f>RANK(Q19,$Q$18:$Q$22,0)</f>
        <v>5</v>
      </c>
      <c r="W19" s="396"/>
      <c r="X19" s="19"/>
      <c r="Y19" s="146"/>
      <c r="Z19" s="11" t="str">
        <f>IF(C19="○",1,"")</f>
        <v/>
      </c>
      <c r="AA19" s="11" t="str">
        <f>IF(F19="○",1,"")</f>
        <v/>
      </c>
      <c r="AB19" s="11" t="str">
        <f>IF(I19="○",1,"")</f>
        <v/>
      </c>
      <c r="AC19" s="11" t="str">
        <f>IF(L19="○",1,"")</f>
        <v/>
      </c>
      <c r="AD19" s="11" t="str">
        <f>IF(O19="○",1,"")</f>
        <v/>
      </c>
      <c r="AF19" s="11">
        <f>IF(C19="×",1,"")</f>
        <v>1</v>
      </c>
      <c r="AG19" s="11" t="str">
        <f>IF(F19="×",1,"")</f>
        <v/>
      </c>
      <c r="AH19" s="11">
        <f>IF(I19="×",1,"")</f>
        <v>1</v>
      </c>
      <c r="AI19" s="11">
        <f>IF(L19="×",1,"")</f>
        <v>1</v>
      </c>
      <c r="AJ19" s="11">
        <f>IF(O19="×",1,"")</f>
        <v>1</v>
      </c>
      <c r="AL19" s="11" t="str">
        <f>IF(C19="△",1,"")</f>
        <v/>
      </c>
      <c r="AM19" s="11" t="str">
        <f>IF(F19="△",1,"")</f>
        <v/>
      </c>
      <c r="AN19" s="11" t="str">
        <f>IF(I19="△",1,"")</f>
        <v/>
      </c>
      <c r="AO19" s="11" t="str">
        <f>IF(L19="△",1,"")</f>
        <v/>
      </c>
      <c r="AP19" s="11" t="str">
        <f>IF(O19="△",1,"")</f>
        <v/>
      </c>
    </row>
    <row r="20" spans="1:43" ht="30" customHeight="1">
      <c r="A20" s="296" t="str">
        <f>参照!B15</f>
        <v>芦間</v>
      </c>
      <c r="B20" s="343">
        <v>32</v>
      </c>
      <c r="C20" s="344" t="str">
        <f>IF(B20&gt;D20,"○",IF(B20&lt;D20,"×",IF(B20=D20,"△")))</f>
        <v>×</v>
      </c>
      <c r="D20" s="345">
        <v>51</v>
      </c>
      <c r="E20" s="346">
        <v>33</v>
      </c>
      <c r="F20" s="344" t="str">
        <f>IF(E20&gt;G20,"○",IF(E20&lt;G20,"×",IF(E20=G20,"△")))</f>
        <v>○</v>
      </c>
      <c r="G20" s="345">
        <v>30</v>
      </c>
      <c r="H20" s="596"/>
      <c r="I20" s="597"/>
      <c r="J20" s="598"/>
      <c r="K20" s="84">
        <f>J21</f>
        <v>30</v>
      </c>
      <c r="L20" s="344" t="str">
        <f>IF(I21="○","×",IF(I21="×","○",IF(I21="△","△")))</f>
        <v>○</v>
      </c>
      <c r="M20" s="345">
        <f>H21</f>
        <v>18</v>
      </c>
      <c r="N20" s="346">
        <f>J22</f>
        <v>23</v>
      </c>
      <c r="O20" s="344" t="str">
        <f>IF(I22="○","×",IF(I22="×","○",IF(I22="△","△")))</f>
        <v>○</v>
      </c>
      <c r="P20" s="347">
        <f>H22</f>
        <v>22</v>
      </c>
      <c r="Q20" s="440">
        <f>SUM(Z20:AD20)</f>
        <v>3</v>
      </c>
      <c r="R20" s="414">
        <f>SUM(AF20:AJ20)</f>
        <v>1</v>
      </c>
      <c r="S20" s="418">
        <f>E20+B20+K20+N20</f>
        <v>118</v>
      </c>
      <c r="T20" s="419">
        <f>G20+D20+M20+P20</f>
        <v>121</v>
      </c>
      <c r="U20" s="420">
        <f>S20-T20</f>
        <v>-3</v>
      </c>
      <c r="V20" s="436">
        <f>RANK(Q20,$Q$18:$Q$22,0)</f>
        <v>2</v>
      </c>
      <c r="W20" s="396"/>
      <c r="X20" s="19"/>
      <c r="Y20" s="146"/>
      <c r="Z20" s="11" t="str">
        <f>IF(C20="○",1,"")</f>
        <v/>
      </c>
      <c r="AA20" s="11">
        <f>IF(F20="○",1,"")</f>
        <v>1</v>
      </c>
      <c r="AB20" s="11" t="str">
        <f>IF(I20="○",1,"")</f>
        <v/>
      </c>
      <c r="AC20" s="11">
        <f>IF(L20="○",1,"")</f>
        <v>1</v>
      </c>
      <c r="AD20" s="11">
        <f>IF(O20="○",1,"")</f>
        <v>1</v>
      </c>
      <c r="AF20" s="11">
        <f>IF(C20="×",1,"")</f>
        <v>1</v>
      </c>
      <c r="AG20" s="11" t="str">
        <f>IF(F20="×",1,"")</f>
        <v/>
      </c>
      <c r="AH20" s="11" t="str">
        <f>IF(I20="×",1,"")</f>
        <v/>
      </c>
      <c r="AI20" s="11" t="str">
        <f>IF(L20="×",1,"")</f>
        <v/>
      </c>
      <c r="AJ20" s="11" t="str">
        <f>IF(O20="×",1,"")</f>
        <v/>
      </c>
      <c r="AL20" s="11" t="str">
        <f>IF(C20="△",1,"")</f>
        <v/>
      </c>
      <c r="AM20" s="11" t="str">
        <f>IF(F20="△",1,"")</f>
        <v/>
      </c>
      <c r="AN20" s="11" t="str">
        <f>IF(I20="△",1,"")</f>
        <v/>
      </c>
      <c r="AO20" s="11" t="str">
        <f>IF(L20="△",1,"")</f>
        <v/>
      </c>
      <c r="AP20" s="11" t="str">
        <f>IF(O20="△",1,"")</f>
        <v/>
      </c>
    </row>
    <row r="21" spans="1:43" ht="30" customHeight="1">
      <c r="A21" s="296" t="str">
        <f>参照!B16</f>
        <v>西寝屋川</v>
      </c>
      <c r="B21" s="343">
        <v>18</v>
      </c>
      <c r="C21" s="344" t="str">
        <f>IF(B21&gt;D21,"○",IF(B21&lt;D21,"×",IF(B21=D21,"△")))</f>
        <v>×</v>
      </c>
      <c r="D21" s="345">
        <v>62</v>
      </c>
      <c r="E21" s="346">
        <v>24</v>
      </c>
      <c r="F21" s="344" t="str">
        <f>IF(E21&gt;G21,"○",IF(E21&lt;G21,"×",IF(E21=G21,"△")))</f>
        <v>○</v>
      </c>
      <c r="G21" s="345">
        <v>22</v>
      </c>
      <c r="H21" s="346">
        <v>18</v>
      </c>
      <c r="I21" s="344" t="str">
        <f>IF(H21&gt;J21,"○",IF(H21&lt;J21,"×",IF(H21=J21,"△")))</f>
        <v>×</v>
      </c>
      <c r="J21" s="345">
        <v>30</v>
      </c>
      <c r="K21" s="596"/>
      <c r="L21" s="597"/>
      <c r="M21" s="598"/>
      <c r="N21" s="84">
        <f>M22</f>
        <v>20</v>
      </c>
      <c r="O21" s="344" t="str">
        <f>IF(L22="○","×",IF(L22="×","○",IF(L22="△","△")))</f>
        <v>×</v>
      </c>
      <c r="P21" s="347">
        <f>K22</f>
        <v>28</v>
      </c>
      <c r="Q21" s="440">
        <f>SUM(Z21:AD21)</f>
        <v>1</v>
      </c>
      <c r="R21" s="414">
        <f>SUM(AF21:AJ21)</f>
        <v>3</v>
      </c>
      <c r="S21" s="418">
        <f>E21+H21+B21+N21</f>
        <v>80</v>
      </c>
      <c r="T21" s="419">
        <f>G21+J21+D21+P21</f>
        <v>142</v>
      </c>
      <c r="U21" s="420">
        <f>S21-T21</f>
        <v>-62</v>
      </c>
      <c r="V21" s="436">
        <f>RANK(Q21,$Q$18:$Q$22,0)</f>
        <v>4</v>
      </c>
      <c r="W21" s="396"/>
      <c r="X21" s="19"/>
      <c r="Y21" s="146"/>
      <c r="Z21" s="11" t="str">
        <f>IF(C21="○",1,"")</f>
        <v/>
      </c>
      <c r="AA21" s="11">
        <f>IF(F21="○",1,"")</f>
        <v>1</v>
      </c>
      <c r="AB21" s="11" t="str">
        <f>IF(I21="○",1,"")</f>
        <v/>
      </c>
      <c r="AC21" s="11" t="str">
        <f>IF(L21="○",1,"")</f>
        <v/>
      </c>
      <c r="AD21" s="11" t="str">
        <f>IF(O21="○",1,"")</f>
        <v/>
      </c>
      <c r="AF21" s="11">
        <f>IF(C21="×",1,"")</f>
        <v>1</v>
      </c>
      <c r="AG21" s="11" t="str">
        <f>IF(F21="×",1,"")</f>
        <v/>
      </c>
      <c r="AH21" s="11">
        <f>IF(I21="×",1,"")</f>
        <v>1</v>
      </c>
      <c r="AI21" s="11" t="str">
        <f>IF(L21="×",1,"")</f>
        <v/>
      </c>
      <c r="AJ21" s="11">
        <f>IF(O21="×",1,"")</f>
        <v>1</v>
      </c>
      <c r="AL21" s="11" t="str">
        <f>IF(C21="△",1,"")</f>
        <v/>
      </c>
      <c r="AM21" s="11" t="str">
        <f>IF(F21="△",1,"")</f>
        <v/>
      </c>
      <c r="AN21" s="11" t="str">
        <f>IF(I21="△",1,"")</f>
        <v/>
      </c>
      <c r="AO21" s="11" t="str">
        <f>IF(L21="△",1,"")</f>
        <v/>
      </c>
      <c r="AP21" s="11" t="str">
        <f>IF(O21="△",1,"")</f>
        <v/>
      </c>
    </row>
    <row r="22" spans="1:43" ht="30" customHeight="1" thickBot="1">
      <c r="A22" s="296" t="str">
        <f>参照!B17</f>
        <v>旭</v>
      </c>
      <c r="B22" s="348">
        <v>15</v>
      </c>
      <c r="C22" s="349" t="str">
        <f>IF(B22&gt;D22,"○",IF(B22&lt;D22,"×",IF(B22=D22,"△")))</f>
        <v>×</v>
      </c>
      <c r="D22" s="350">
        <v>68</v>
      </c>
      <c r="E22" s="351">
        <v>19</v>
      </c>
      <c r="F22" s="349" t="str">
        <f>IF(E22&gt;G22,"○",IF(E22&lt;G22,"×",IF(E22=G22,"△")))</f>
        <v>○</v>
      </c>
      <c r="G22" s="350">
        <v>12</v>
      </c>
      <c r="H22" s="351">
        <v>22</v>
      </c>
      <c r="I22" s="349" t="str">
        <f>IF(H22&gt;J22,"○",IF(H22&lt;J22,"×",IF(H22=J22,"△")))</f>
        <v>×</v>
      </c>
      <c r="J22" s="350">
        <v>23</v>
      </c>
      <c r="K22" s="349">
        <v>28</v>
      </c>
      <c r="L22" s="349" t="str">
        <f>IF(K22&gt;M22,"○",IF(K22&lt;M22,"×",IF(K22=M22,"△")))</f>
        <v>○</v>
      </c>
      <c r="M22" s="350">
        <v>20</v>
      </c>
      <c r="N22" s="599"/>
      <c r="O22" s="600"/>
      <c r="P22" s="601"/>
      <c r="Q22" s="442">
        <f>SUM(Z22:AD22)</f>
        <v>2</v>
      </c>
      <c r="R22" s="445">
        <f>SUM(AF22:AJ22)</f>
        <v>2</v>
      </c>
      <c r="S22" s="421">
        <f>E22+H22+K22+B22</f>
        <v>84</v>
      </c>
      <c r="T22" s="422">
        <f>G22+J22+M22+D22</f>
        <v>123</v>
      </c>
      <c r="U22" s="423">
        <f>S22-T22</f>
        <v>-39</v>
      </c>
      <c r="V22" s="437">
        <f>RANK(Q22,$Q$18:$Q$22,0)</f>
        <v>3</v>
      </c>
      <c r="W22" s="396"/>
      <c r="X22" s="19"/>
      <c r="Y22" s="146"/>
      <c r="Z22" s="11" t="str">
        <f>IF(C22="○",1,"")</f>
        <v/>
      </c>
      <c r="AA22" s="11">
        <f>IF(F22="○",1,"")</f>
        <v>1</v>
      </c>
      <c r="AB22" s="11" t="str">
        <f>IF(I22="○",1,"")</f>
        <v/>
      </c>
      <c r="AC22" s="11">
        <f>IF(L22="○",1,"")</f>
        <v>1</v>
      </c>
      <c r="AD22" s="11" t="str">
        <f>IF(O22="○",1,"")</f>
        <v/>
      </c>
      <c r="AF22" s="11">
        <f>IF(C22="×",1,"")</f>
        <v>1</v>
      </c>
      <c r="AG22" s="11" t="str">
        <f>IF(F22="×",1,"")</f>
        <v/>
      </c>
      <c r="AH22" s="11">
        <f>IF(I22="×",1,"")</f>
        <v>1</v>
      </c>
      <c r="AI22" s="11" t="str">
        <f>IF(L22="×",1,"")</f>
        <v/>
      </c>
      <c r="AJ22" s="11" t="str">
        <f>IF(O22="×",1,"")</f>
        <v/>
      </c>
      <c r="AL22" s="11" t="str">
        <f>IF(C22="△",1,"")</f>
        <v/>
      </c>
      <c r="AM22" s="11" t="str">
        <f>IF(F22="△",1,"")</f>
        <v/>
      </c>
      <c r="AN22" s="11" t="str">
        <f>IF(I22="△",1,"")</f>
        <v/>
      </c>
      <c r="AO22" s="11" t="str">
        <f>IF(L22="△",1,"")</f>
        <v/>
      </c>
      <c r="AP22" s="11" t="str">
        <f>IF(O22="△",1,"")</f>
        <v/>
      </c>
    </row>
    <row r="23" spans="1:43">
      <c r="A23" s="207"/>
      <c r="B23" s="207"/>
      <c r="C23" s="207"/>
      <c r="D23" s="207"/>
      <c r="E23" s="207"/>
      <c r="F23" s="207"/>
      <c r="G23" s="207"/>
      <c r="H23" s="207"/>
      <c r="I23" s="207"/>
      <c r="J23" s="207"/>
      <c r="K23" s="207"/>
      <c r="L23" s="207"/>
      <c r="M23" s="207"/>
      <c r="N23" s="207"/>
      <c r="O23" s="207"/>
      <c r="P23" s="207"/>
      <c r="Q23" s="207"/>
      <c r="R23" s="207"/>
      <c r="S23" s="207"/>
      <c r="T23" s="207"/>
      <c r="U23" s="207"/>
      <c r="V23" s="207"/>
      <c r="W23" s="195"/>
      <c r="X23" s="195"/>
      <c r="Y23" s="195"/>
    </row>
    <row r="24" spans="1:43" ht="14.25" thickBot="1">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row>
    <row r="25" spans="1:43" ht="30" customHeight="1" thickBot="1">
      <c r="A25" s="301" t="s">
        <v>389</v>
      </c>
      <c r="B25" s="621" t="str">
        <f>A26</f>
        <v>枚方津田</v>
      </c>
      <c r="C25" s="591"/>
      <c r="D25" s="592"/>
      <c r="E25" s="590" t="str">
        <f>A27</f>
        <v>牧野</v>
      </c>
      <c r="F25" s="591"/>
      <c r="G25" s="592"/>
      <c r="H25" s="590" t="str">
        <f>A28</f>
        <v>門真西</v>
      </c>
      <c r="I25" s="591"/>
      <c r="J25" s="592"/>
      <c r="K25" s="590" t="str">
        <f>A29</f>
        <v>四條畷</v>
      </c>
      <c r="L25" s="591"/>
      <c r="M25" s="592"/>
      <c r="N25" s="615" t="str">
        <f>A30</f>
        <v>枚方なぎさ</v>
      </c>
      <c r="O25" s="616"/>
      <c r="P25" s="617"/>
      <c r="Q25" s="590" t="str">
        <f>A31</f>
        <v>茨田</v>
      </c>
      <c r="R25" s="591"/>
      <c r="S25" s="618"/>
      <c r="T25" s="292" t="s">
        <v>28</v>
      </c>
      <c r="U25" s="293" t="s">
        <v>29</v>
      </c>
      <c r="V25" s="294" t="s">
        <v>379</v>
      </c>
      <c r="W25" s="295" t="s">
        <v>380</v>
      </c>
      <c r="X25" s="298" t="s">
        <v>378</v>
      </c>
      <c r="Y25" s="293" t="s">
        <v>30</v>
      </c>
      <c r="Z25" s="11">
        <v>1</v>
      </c>
      <c r="AA25" s="11">
        <v>2</v>
      </c>
      <c r="AB25" s="11">
        <v>3</v>
      </c>
      <c r="AC25" s="11">
        <v>4</v>
      </c>
      <c r="AD25" s="11">
        <v>5</v>
      </c>
      <c r="AE25" s="11">
        <v>6</v>
      </c>
      <c r="AF25" s="11">
        <v>1</v>
      </c>
      <c r="AG25" s="11">
        <v>2</v>
      </c>
      <c r="AH25" s="11">
        <v>3</v>
      </c>
      <c r="AI25" s="11">
        <v>4</v>
      </c>
      <c r="AJ25" s="11">
        <v>5</v>
      </c>
      <c r="AK25" s="11">
        <v>6</v>
      </c>
      <c r="AL25" s="11">
        <v>1</v>
      </c>
      <c r="AM25" s="11">
        <v>2</v>
      </c>
      <c r="AN25" s="11">
        <v>3</v>
      </c>
      <c r="AO25" s="11">
        <v>4</v>
      </c>
      <c r="AP25" s="11">
        <v>5</v>
      </c>
      <c r="AQ25" s="18">
        <v>6</v>
      </c>
    </row>
    <row r="26" spans="1:43" ht="30" customHeight="1" thickTop="1">
      <c r="A26" s="296" t="str">
        <f>参照!B18</f>
        <v>枚方津田</v>
      </c>
      <c r="B26" s="593"/>
      <c r="C26" s="594"/>
      <c r="D26" s="595"/>
      <c r="E26" s="336">
        <f>D27</f>
        <v>14</v>
      </c>
      <c r="F26" s="337" t="str">
        <f>IF(C27="○","×",IF(C27="×","○",IF(C27="△","△")))</f>
        <v>×</v>
      </c>
      <c r="G26" s="338">
        <f>B27</f>
        <v>15</v>
      </c>
      <c r="H26" s="336">
        <f>D28</f>
        <v>32</v>
      </c>
      <c r="I26" s="337" t="str">
        <f>IF(C28="○","×",IF(C28="×","○",IF(C28="△","△")))</f>
        <v>○</v>
      </c>
      <c r="J26" s="338">
        <f>B28</f>
        <v>24</v>
      </c>
      <c r="K26" s="336">
        <f>D29</f>
        <v>38</v>
      </c>
      <c r="L26" s="337" t="str">
        <f>IF(C29="○","×",IF(C29="×","○",IF(C29="△","△")))</f>
        <v>○</v>
      </c>
      <c r="M26" s="338">
        <f>B29</f>
        <v>11</v>
      </c>
      <c r="N26" s="336">
        <f>D30</f>
        <v>62</v>
      </c>
      <c r="O26" s="337" t="str">
        <f>IF(C30="○","×",IF(C30="×","○",IF(C30="△","△")))</f>
        <v>○</v>
      </c>
      <c r="P26" s="338">
        <f>B30</f>
        <v>7</v>
      </c>
      <c r="Q26" s="336">
        <f>D31</f>
        <v>50</v>
      </c>
      <c r="R26" s="337" t="str">
        <f>IF(C31="○","×",IF(C31="×","○",IF(C31="△","△")))</f>
        <v>○</v>
      </c>
      <c r="S26" s="338">
        <f>B31</f>
        <v>19</v>
      </c>
      <c r="T26" s="439">
        <f t="shared" ref="T26:T31" si="0">SUM(Z26:AE26)</f>
        <v>4</v>
      </c>
      <c r="U26" s="435">
        <f t="shared" ref="U26:U31" si="1">SUM(AF26:AK26)</f>
        <v>1</v>
      </c>
      <c r="V26" s="424">
        <f>E26+H26+K26+N26+Q26</f>
        <v>196</v>
      </c>
      <c r="W26" s="417">
        <f>G26+J26+M26+P26+S26</f>
        <v>76</v>
      </c>
      <c r="X26" s="416">
        <f t="shared" ref="X26:X31" si="2">V26-W26</f>
        <v>120</v>
      </c>
      <c r="Y26" s="438">
        <f t="shared" ref="Y26:Y31" si="3">RANK(T26,$T$26:$T$31,0)</f>
        <v>2</v>
      </c>
      <c r="Z26" s="11" t="str">
        <f t="shared" ref="Z26:Z31" si="4">IF(C26="○",1,"")</f>
        <v/>
      </c>
      <c r="AA26" s="11" t="str">
        <f t="shared" ref="AA26:AA31" si="5">IF(F26="○",1,"")</f>
        <v/>
      </c>
      <c r="AB26" s="11">
        <f t="shared" ref="AB26:AB31" si="6">IF(I26="○",1,"")</f>
        <v>1</v>
      </c>
      <c r="AC26" s="11">
        <f t="shared" ref="AC26:AC31" si="7">IF(L26="○",1,"")</f>
        <v>1</v>
      </c>
      <c r="AD26" s="11">
        <f t="shared" ref="AD26:AD31" si="8">IF(O26="○",1,"")</f>
        <v>1</v>
      </c>
      <c r="AE26" s="11">
        <f t="shared" ref="AE26:AE31" si="9">IF(R26="○",1,"")</f>
        <v>1</v>
      </c>
      <c r="AF26" s="11" t="str">
        <f t="shared" ref="AF26:AF31" si="10">IF(C26="×",1,"")</f>
        <v/>
      </c>
      <c r="AG26" s="11">
        <f t="shared" ref="AG26:AG31" si="11">IF(F26="×",1,"")</f>
        <v>1</v>
      </c>
      <c r="AH26" s="11" t="str">
        <f t="shared" ref="AH26:AH31" si="12">IF(I26="×",1,"")</f>
        <v/>
      </c>
      <c r="AI26" s="11" t="str">
        <f t="shared" ref="AI26:AI31" si="13">IF(L26="×",1,"")</f>
        <v/>
      </c>
      <c r="AJ26" s="11" t="str">
        <f t="shared" ref="AJ26:AJ31" si="14">IF(O26="×",1,"")</f>
        <v/>
      </c>
      <c r="AK26" s="11" t="str">
        <f t="shared" ref="AK26:AK31" si="15">IF(R26="×",1,"")</f>
        <v/>
      </c>
      <c r="AL26" s="11" t="str">
        <f t="shared" ref="AL26:AL31" si="16">IF(C26="△",1,"")</f>
        <v/>
      </c>
      <c r="AM26" s="11" t="str">
        <f t="shared" ref="AM26:AM31" si="17">IF(F26="△",1,"")</f>
        <v/>
      </c>
      <c r="AN26" s="11" t="str">
        <f t="shared" ref="AN26:AN31" si="18">IF(I26="△",1,"")</f>
        <v/>
      </c>
      <c r="AO26" s="11" t="str">
        <f t="shared" ref="AO26:AO31" si="19">IF(L26="△",1,"")</f>
        <v/>
      </c>
      <c r="AP26" s="11" t="str">
        <f t="shared" ref="AP26:AP31" si="20">IF(O26="△",1,"")</f>
        <v/>
      </c>
      <c r="AQ26" s="11" t="str">
        <f t="shared" ref="AQ26:AQ31" si="21">IF(R26="△",1,"")</f>
        <v/>
      </c>
    </row>
    <row r="27" spans="1:43" ht="30" customHeight="1">
      <c r="A27" s="209" t="str">
        <f>参照!B19</f>
        <v>牧野</v>
      </c>
      <c r="B27" s="343">
        <v>15</v>
      </c>
      <c r="C27" s="344" t="str">
        <f>IF(B27&gt;D27,"○",IF(B27&lt;D27,"×",IF(B27=D27,"△")))</f>
        <v>○</v>
      </c>
      <c r="D27" s="345">
        <v>14</v>
      </c>
      <c r="E27" s="596"/>
      <c r="F27" s="597"/>
      <c r="G27" s="598"/>
      <c r="H27" s="346">
        <f>G28</f>
        <v>24</v>
      </c>
      <c r="I27" s="344" t="str">
        <f>IF(F28="○","×",IF(F28="×","○",IF(F28="△","△")))</f>
        <v>○</v>
      </c>
      <c r="J27" s="345">
        <f>E28</f>
        <v>14</v>
      </c>
      <c r="K27" s="346">
        <f>G29</f>
        <v>41</v>
      </c>
      <c r="L27" s="344" t="str">
        <f>IF(F29="○","×",IF(F29="×","○",IF(F29="△","△")))</f>
        <v>○</v>
      </c>
      <c r="M27" s="345">
        <f>E29</f>
        <v>14</v>
      </c>
      <c r="N27" s="346">
        <f>G30</f>
        <v>57</v>
      </c>
      <c r="O27" s="344" t="str">
        <f>IF(F30="○","×",IF(F30="×","○",IF(F30="△","△")))</f>
        <v>○</v>
      </c>
      <c r="P27" s="345">
        <f>E30</f>
        <v>3</v>
      </c>
      <c r="Q27" s="346">
        <f>G31</f>
        <v>38</v>
      </c>
      <c r="R27" s="344" t="str">
        <f>IF(F31="○","×",IF(F31="×","○",IF(F31="△","△")))</f>
        <v>○</v>
      </c>
      <c r="S27" s="345">
        <f>E31</f>
        <v>12</v>
      </c>
      <c r="T27" s="440">
        <f t="shared" si="0"/>
        <v>5</v>
      </c>
      <c r="U27" s="441">
        <f t="shared" si="1"/>
        <v>0</v>
      </c>
      <c r="V27" s="425">
        <f>B27+H27+K27+N27+Q27</f>
        <v>175</v>
      </c>
      <c r="W27" s="419">
        <f>D27+J27+M27+P27+S27</f>
        <v>57</v>
      </c>
      <c r="X27" s="420">
        <f t="shared" si="2"/>
        <v>118</v>
      </c>
      <c r="Y27" s="436">
        <f t="shared" si="3"/>
        <v>1</v>
      </c>
      <c r="Z27" s="11">
        <f t="shared" si="4"/>
        <v>1</v>
      </c>
      <c r="AA27" s="11" t="str">
        <f t="shared" si="5"/>
        <v/>
      </c>
      <c r="AB27" s="11">
        <f t="shared" si="6"/>
        <v>1</v>
      </c>
      <c r="AC27" s="11">
        <f t="shared" si="7"/>
        <v>1</v>
      </c>
      <c r="AD27" s="11">
        <f t="shared" si="8"/>
        <v>1</v>
      </c>
      <c r="AE27" s="11">
        <f t="shared" si="9"/>
        <v>1</v>
      </c>
      <c r="AF27" s="11" t="str">
        <f t="shared" si="10"/>
        <v/>
      </c>
      <c r="AG27" s="11" t="str">
        <f t="shared" si="11"/>
        <v/>
      </c>
      <c r="AH27" s="11" t="str">
        <f t="shared" si="12"/>
        <v/>
      </c>
      <c r="AI27" s="11" t="str">
        <f t="shared" si="13"/>
        <v/>
      </c>
      <c r="AJ27" s="11" t="str">
        <f t="shared" si="14"/>
        <v/>
      </c>
      <c r="AK27" s="11" t="str">
        <f t="shared" si="15"/>
        <v/>
      </c>
      <c r="AL27" s="11" t="str">
        <f t="shared" si="16"/>
        <v/>
      </c>
      <c r="AM27" s="11" t="str">
        <f t="shared" si="17"/>
        <v/>
      </c>
      <c r="AN27" s="11" t="str">
        <f t="shared" si="18"/>
        <v/>
      </c>
      <c r="AO27" s="11" t="str">
        <f t="shared" si="19"/>
        <v/>
      </c>
      <c r="AP27" s="11" t="str">
        <f t="shared" si="20"/>
        <v/>
      </c>
      <c r="AQ27" s="11" t="str">
        <f t="shared" si="21"/>
        <v/>
      </c>
    </row>
    <row r="28" spans="1:43" ht="30" customHeight="1">
      <c r="A28" s="209" t="str">
        <f>参照!B20</f>
        <v>門真西</v>
      </c>
      <c r="B28" s="343">
        <v>24</v>
      </c>
      <c r="C28" s="344" t="str">
        <f>IF(B28&gt;D28,"○",IF(B28&lt;D28,"×",IF(B28=D28,"△")))</f>
        <v>×</v>
      </c>
      <c r="D28" s="345">
        <v>32</v>
      </c>
      <c r="E28" s="346">
        <v>14</v>
      </c>
      <c r="F28" s="344" t="str">
        <f>IF(E28&gt;G28,"○",IF(E28&lt;G28,"×",IF(E28=G28,"△")))</f>
        <v>×</v>
      </c>
      <c r="G28" s="345">
        <v>24</v>
      </c>
      <c r="H28" s="596"/>
      <c r="I28" s="597"/>
      <c r="J28" s="598"/>
      <c r="K28" s="84">
        <f>J29</f>
        <v>21</v>
      </c>
      <c r="L28" s="344" t="str">
        <f>IF(I29="○","×",IF(I29="×","○",IF(I29="△","△")))</f>
        <v>×</v>
      </c>
      <c r="M28" s="345">
        <f>H29</f>
        <v>22</v>
      </c>
      <c r="N28" s="346">
        <f>J30</f>
        <v>62</v>
      </c>
      <c r="O28" s="344" t="str">
        <f>IF(I30="○","×",IF(I30="×","○",IF(I30="△","△")))</f>
        <v>○</v>
      </c>
      <c r="P28" s="345">
        <f>H30</f>
        <v>6</v>
      </c>
      <c r="Q28" s="346">
        <f>J31</f>
        <v>40</v>
      </c>
      <c r="R28" s="344" t="str">
        <f>IF(I31="○","×",IF(I31="×","○",IF(I31="△","△")))</f>
        <v>○</v>
      </c>
      <c r="S28" s="345">
        <f>H31</f>
        <v>16</v>
      </c>
      <c r="T28" s="440">
        <f t="shared" si="0"/>
        <v>2</v>
      </c>
      <c r="U28" s="441">
        <f t="shared" si="1"/>
        <v>3</v>
      </c>
      <c r="V28" s="425">
        <f>E28+B28+K28+N28+Q28</f>
        <v>161</v>
      </c>
      <c r="W28" s="419">
        <f>G28+D28+M28+P28+S28</f>
        <v>100</v>
      </c>
      <c r="X28" s="420">
        <f t="shared" si="2"/>
        <v>61</v>
      </c>
      <c r="Y28" s="436">
        <f t="shared" si="3"/>
        <v>4</v>
      </c>
      <c r="Z28" s="11" t="str">
        <f t="shared" si="4"/>
        <v/>
      </c>
      <c r="AA28" s="11" t="str">
        <f t="shared" si="5"/>
        <v/>
      </c>
      <c r="AB28" s="11" t="str">
        <f t="shared" si="6"/>
        <v/>
      </c>
      <c r="AC28" s="11" t="str">
        <f t="shared" si="7"/>
        <v/>
      </c>
      <c r="AD28" s="11">
        <f t="shared" si="8"/>
        <v>1</v>
      </c>
      <c r="AE28" s="11">
        <f t="shared" si="9"/>
        <v>1</v>
      </c>
      <c r="AF28" s="11">
        <f t="shared" si="10"/>
        <v>1</v>
      </c>
      <c r="AG28" s="11">
        <f t="shared" si="11"/>
        <v>1</v>
      </c>
      <c r="AH28" s="11" t="str">
        <f t="shared" si="12"/>
        <v/>
      </c>
      <c r="AI28" s="11">
        <f t="shared" si="13"/>
        <v>1</v>
      </c>
      <c r="AJ28" s="11" t="str">
        <f t="shared" si="14"/>
        <v/>
      </c>
      <c r="AK28" s="11" t="str">
        <f t="shared" si="15"/>
        <v/>
      </c>
      <c r="AL28" s="11" t="str">
        <f t="shared" si="16"/>
        <v/>
      </c>
      <c r="AM28" s="11" t="str">
        <f t="shared" si="17"/>
        <v/>
      </c>
      <c r="AN28" s="11" t="str">
        <f t="shared" si="18"/>
        <v/>
      </c>
      <c r="AO28" s="11" t="str">
        <f t="shared" si="19"/>
        <v/>
      </c>
      <c r="AP28" s="11" t="str">
        <f t="shared" si="20"/>
        <v/>
      </c>
      <c r="AQ28" s="11" t="str">
        <f t="shared" si="21"/>
        <v/>
      </c>
    </row>
    <row r="29" spans="1:43" ht="30" customHeight="1">
      <c r="A29" s="209" t="str">
        <f>参照!B21</f>
        <v>四條畷</v>
      </c>
      <c r="B29" s="343">
        <v>11</v>
      </c>
      <c r="C29" s="344" t="str">
        <f>IF(B29&gt;D29,"○",IF(B29&lt;D29,"×",IF(B29=D29,"△")))</f>
        <v>×</v>
      </c>
      <c r="D29" s="345">
        <v>38</v>
      </c>
      <c r="E29" s="346">
        <v>14</v>
      </c>
      <c r="F29" s="344" t="str">
        <f>IF(E29&gt;G29,"○",IF(E29&lt;G29,"×",IF(E29=G29,"△")))</f>
        <v>×</v>
      </c>
      <c r="G29" s="345">
        <v>41</v>
      </c>
      <c r="H29" s="346">
        <v>22</v>
      </c>
      <c r="I29" s="344" t="str">
        <f>IF(H29&gt;J29,"○",IF(H29&lt;J29,"×",IF(H29=J29,"△")))</f>
        <v>○</v>
      </c>
      <c r="J29" s="345">
        <v>21</v>
      </c>
      <c r="K29" s="596"/>
      <c r="L29" s="597"/>
      <c r="M29" s="598"/>
      <c r="N29" s="84">
        <f>M30</f>
        <v>41</v>
      </c>
      <c r="O29" s="344" t="str">
        <f>IF(L30="○","×",IF(L30="×","○",IF(L30="△","△")))</f>
        <v>○</v>
      </c>
      <c r="P29" s="345">
        <f>K30</f>
        <v>15</v>
      </c>
      <c r="Q29" s="346">
        <f>M31</f>
        <v>38</v>
      </c>
      <c r="R29" s="344" t="str">
        <f>IF(L31="○","×",IF(L31="×","○",IF(L31="△","△")))</f>
        <v>○</v>
      </c>
      <c r="S29" s="345">
        <f>K31</f>
        <v>12</v>
      </c>
      <c r="T29" s="440">
        <f t="shared" si="0"/>
        <v>3</v>
      </c>
      <c r="U29" s="441">
        <f t="shared" si="1"/>
        <v>2</v>
      </c>
      <c r="V29" s="425">
        <f>E29+H29+B29+N29+Q29</f>
        <v>126</v>
      </c>
      <c r="W29" s="419">
        <f>G29+J29+D29+P29+S29</f>
        <v>127</v>
      </c>
      <c r="X29" s="420">
        <f t="shared" si="2"/>
        <v>-1</v>
      </c>
      <c r="Y29" s="436">
        <f t="shared" si="3"/>
        <v>3</v>
      </c>
      <c r="Z29" s="11" t="str">
        <f t="shared" si="4"/>
        <v/>
      </c>
      <c r="AA29" s="11" t="str">
        <f t="shared" si="5"/>
        <v/>
      </c>
      <c r="AB29" s="11">
        <f t="shared" si="6"/>
        <v>1</v>
      </c>
      <c r="AC29" s="11" t="str">
        <f t="shared" si="7"/>
        <v/>
      </c>
      <c r="AD29" s="11">
        <f t="shared" si="8"/>
        <v>1</v>
      </c>
      <c r="AE29" s="11">
        <f t="shared" si="9"/>
        <v>1</v>
      </c>
      <c r="AF29" s="11">
        <f t="shared" si="10"/>
        <v>1</v>
      </c>
      <c r="AG29" s="11">
        <f t="shared" si="11"/>
        <v>1</v>
      </c>
      <c r="AH29" s="11" t="str">
        <f t="shared" si="12"/>
        <v/>
      </c>
      <c r="AI29" s="11" t="str">
        <f t="shared" si="13"/>
        <v/>
      </c>
      <c r="AJ29" s="11" t="str">
        <f t="shared" si="14"/>
        <v/>
      </c>
      <c r="AK29" s="11" t="str">
        <f t="shared" si="15"/>
        <v/>
      </c>
      <c r="AL29" s="11" t="str">
        <f t="shared" si="16"/>
        <v/>
      </c>
      <c r="AM29" s="11" t="str">
        <f t="shared" si="17"/>
        <v/>
      </c>
      <c r="AN29" s="11" t="str">
        <f t="shared" si="18"/>
        <v/>
      </c>
      <c r="AO29" s="11" t="str">
        <f t="shared" si="19"/>
        <v/>
      </c>
      <c r="AP29" s="11" t="str">
        <f t="shared" si="20"/>
        <v/>
      </c>
      <c r="AQ29" s="11" t="str">
        <f t="shared" si="21"/>
        <v/>
      </c>
    </row>
    <row r="30" spans="1:43" ht="30" customHeight="1">
      <c r="A30" s="352" t="str">
        <f>参照!B22</f>
        <v>枚方なぎさ</v>
      </c>
      <c r="B30" s="343">
        <v>7</v>
      </c>
      <c r="C30" s="344" t="str">
        <f>IF(B30&gt;D30,"○",IF(B30&lt;D30,"×",IF(B30=D30,"△")))</f>
        <v>×</v>
      </c>
      <c r="D30" s="345">
        <v>62</v>
      </c>
      <c r="E30" s="346">
        <v>3</v>
      </c>
      <c r="F30" s="344" t="str">
        <f>IF(E30&gt;G30,"○",IF(E30&lt;G30,"×",IF(E30=G30,"△")))</f>
        <v>×</v>
      </c>
      <c r="G30" s="345">
        <v>57</v>
      </c>
      <c r="H30" s="346">
        <v>6</v>
      </c>
      <c r="I30" s="344" t="str">
        <f>IF(H30&gt;J30,"○",IF(H30&lt;J30,"×",IF(H30=J30,"△")))</f>
        <v>×</v>
      </c>
      <c r="J30" s="345">
        <v>62</v>
      </c>
      <c r="K30" s="344">
        <v>15</v>
      </c>
      <c r="L30" s="344" t="str">
        <f>IF(K30&gt;M30,"○",IF(K30&lt;M30,"×",IF(K30=M30,"△")))</f>
        <v>×</v>
      </c>
      <c r="M30" s="345">
        <v>41</v>
      </c>
      <c r="N30" s="596"/>
      <c r="O30" s="597"/>
      <c r="P30" s="598"/>
      <c r="Q30" s="429">
        <v>24</v>
      </c>
      <c r="R30" s="430" t="s">
        <v>291</v>
      </c>
      <c r="S30" s="431">
        <v>26</v>
      </c>
      <c r="T30" s="440">
        <f t="shared" si="0"/>
        <v>1</v>
      </c>
      <c r="U30" s="441">
        <f t="shared" si="1"/>
        <v>4</v>
      </c>
      <c r="V30" s="425">
        <f>E30+H30+K30+B30+Q30</f>
        <v>55</v>
      </c>
      <c r="W30" s="419">
        <f>G30+J30+M30+D30+S30</f>
        <v>248</v>
      </c>
      <c r="X30" s="420">
        <f t="shared" si="2"/>
        <v>-193</v>
      </c>
      <c r="Y30" s="436">
        <f t="shared" si="3"/>
        <v>5</v>
      </c>
      <c r="Z30" s="11" t="str">
        <f t="shared" si="4"/>
        <v/>
      </c>
      <c r="AA30" s="11" t="str">
        <f t="shared" si="5"/>
        <v/>
      </c>
      <c r="AB30" s="11" t="str">
        <f t="shared" si="6"/>
        <v/>
      </c>
      <c r="AC30" s="11" t="str">
        <f t="shared" si="7"/>
        <v/>
      </c>
      <c r="AD30" s="11" t="str">
        <f t="shared" si="8"/>
        <v/>
      </c>
      <c r="AE30" s="11">
        <f t="shared" si="9"/>
        <v>1</v>
      </c>
      <c r="AF30" s="11">
        <f t="shared" si="10"/>
        <v>1</v>
      </c>
      <c r="AG30" s="11">
        <f t="shared" si="11"/>
        <v>1</v>
      </c>
      <c r="AH30" s="11">
        <f t="shared" si="12"/>
        <v>1</v>
      </c>
      <c r="AI30" s="11">
        <f t="shared" si="13"/>
        <v>1</v>
      </c>
      <c r="AJ30" s="11" t="str">
        <f t="shared" si="14"/>
        <v/>
      </c>
      <c r="AK30" s="11" t="str">
        <f t="shared" si="15"/>
        <v/>
      </c>
      <c r="AL30" s="11" t="str">
        <f t="shared" si="16"/>
        <v/>
      </c>
      <c r="AM30" s="11" t="str">
        <f t="shared" si="17"/>
        <v/>
      </c>
      <c r="AN30" s="11" t="str">
        <f t="shared" si="18"/>
        <v/>
      </c>
      <c r="AO30" s="11" t="str">
        <f t="shared" si="19"/>
        <v/>
      </c>
      <c r="AP30" s="11" t="str">
        <f t="shared" si="20"/>
        <v/>
      </c>
      <c r="AQ30" s="11" t="str">
        <f t="shared" si="21"/>
        <v/>
      </c>
    </row>
    <row r="31" spans="1:43" ht="30" customHeight="1" thickBot="1">
      <c r="A31" s="210" t="str">
        <f>参照!B23</f>
        <v>茨田</v>
      </c>
      <c r="B31" s="348">
        <v>19</v>
      </c>
      <c r="C31" s="349" t="str">
        <f>IF(B31&gt;D31,"○",IF(B31&lt;D31,"×",IF(B31=D31,"△")))</f>
        <v>×</v>
      </c>
      <c r="D31" s="350">
        <v>50</v>
      </c>
      <c r="E31" s="351">
        <v>12</v>
      </c>
      <c r="F31" s="349" t="str">
        <f>IF(E31&gt;G31,"○",IF(E31&lt;G31,"×",IF(E31=G31,"△")))</f>
        <v>×</v>
      </c>
      <c r="G31" s="350">
        <v>38</v>
      </c>
      <c r="H31" s="351">
        <v>16</v>
      </c>
      <c r="I31" s="349" t="str">
        <f>IF(H31&gt;J31,"○",IF(H31&lt;J31,"×",IF(H31=J31,"△")))</f>
        <v>×</v>
      </c>
      <c r="J31" s="350">
        <v>40</v>
      </c>
      <c r="K31" s="351">
        <v>12</v>
      </c>
      <c r="L31" s="349" t="str">
        <f>IF(K31&gt;M31,"○",IF(K31&lt;M31,"×",IF(K31=M31,"△")))</f>
        <v>×</v>
      </c>
      <c r="M31" s="350">
        <v>38</v>
      </c>
      <c r="N31" s="432">
        <v>26</v>
      </c>
      <c r="O31" s="433" t="s">
        <v>558</v>
      </c>
      <c r="P31" s="434">
        <v>24</v>
      </c>
      <c r="Q31" s="599"/>
      <c r="R31" s="600"/>
      <c r="S31" s="619"/>
      <c r="T31" s="442">
        <f t="shared" si="0"/>
        <v>0</v>
      </c>
      <c r="U31" s="443">
        <f t="shared" si="1"/>
        <v>5</v>
      </c>
      <c r="V31" s="426">
        <f>E31+H31+K31+N31+B31</f>
        <v>85</v>
      </c>
      <c r="W31" s="427">
        <f>G31+J31+M31+P31+D31</f>
        <v>190</v>
      </c>
      <c r="X31" s="428">
        <f t="shared" si="2"/>
        <v>-105</v>
      </c>
      <c r="Y31" s="437">
        <f t="shared" si="3"/>
        <v>6</v>
      </c>
      <c r="Z31" s="11" t="str">
        <f t="shared" si="4"/>
        <v/>
      </c>
      <c r="AA31" s="11" t="str">
        <f t="shared" si="5"/>
        <v/>
      </c>
      <c r="AB31" s="11" t="str">
        <f t="shared" si="6"/>
        <v/>
      </c>
      <c r="AC31" s="11" t="str">
        <f t="shared" si="7"/>
        <v/>
      </c>
      <c r="AD31" s="11" t="str">
        <f t="shared" si="8"/>
        <v/>
      </c>
      <c r="AE31" s="11" t="str">
        <f t="shared" si="9"/>
        <v/>
      </c>
      <c r="AF31" s="11">
        <f t="shared" si="10"/>
        <v>1</v>
      </c>
      <c r="AG31" s="11">
        <f t="shared" si="11"/>
        <v>1</v>
      </c>
      <c r="AH31" s="11">
        <f t="shared" si="12"/>
        <v>1</v>
      </c>
      <c r="AI31" s="11">
        <f t="shared" si="13"/>
        <v>1</v>
      </c>
      <c r="AJ31" s="11">
        <f t="shared" si="14"/>
        <v>1</v>
      </c>
      <c r="AK31" s="11" t="str">
        <f t="shared" si="15"/>
        <v/>
      </c>
      <c r="AL31" s="11" t="str">
        <f t="shared" si="16"/>
        <v/>
      </c>
      <c r="AM31" s="11" t="str">
        <f t="shared" si="17"/>
        <v/>
      </c>
      <c r="AN31" s="11" t="str">
        <f t="shared" si="18"/>
        <v/>
      </c>
      <c r="AO31" s="11" t="str">
        <f t="shared" si="19"/>
        <v/>
      </c>
      <c r="AP31" s="11" t="str">
        <f t="shared" si="20"/>
        <v/>
      </c>
      <c r="AQ31" s="11" t="str">
        <f t="shared" si="21"/>
        <v/>
      </c>
    </row>
    <row r="32" spans="1:43" ht="19.5" customHeight="1">
      <c r="A32" s="620" t="s">
        <v>562</v>
      </c>
      <c r="B32" s="620"/>
      <c r="C32" s="620"/>
      <c r="D32" s="620"/>
      <c r="E32" s="620"/>
      <c r="F32" s="620"/>
      <c r="G32" s="620"/>
      <c r="H32" s="620"/>
      <c r="I32" s="620"/>
      <c r="J32" s="620"/>
      <c r="K32" s="620"/>
      <c r="L32" s="620"/>
      <c r="M32" s="620"/>
      <c r="N32" s="620"/>
      <c r="O32" s="620"/>
      <c r="P32" s="620"/>
      <c r="Q32" s="620"/>
      <c r="R32" s="620"/>
      <c r="S32" s="620"/>
      <c r="T32" s="620"/>
      <c r="U32" s="620"/>
      <c r="V32" s="620"/>
      <c r="W32" s="620"/>
      <c r="X32" s="620"/>
      <c r="Y32" s="620"/>
    </row>
    <row r="33" spans="1:32" ht="25.5">
      <c r="A33" s="612" t="s">
        <v>390</v>
      </c>
      <c r="B33" s="612"/>
      <c r="C33" s="612"/>
      <c r="D33" s="612"/>
      <c r="E33" s="612"/>
      <c r="F33" s="612"/>
      <c r="G33" s="612"/>
      <c r="H33" s="612"/>
      <c r="I33" s="612"/>
      <c r="J33" s="612"/>
      <c r="K33" s="612"/>
      <c r="L33" s="612"/>
      <c r="M33" s="612"/>
      <c r="N33" s="612"/>
      <c r="O33" s="612"/>
      <c r="P33" s="612"/>
      <c r="Q33" s="612"/>
      <c r="R33" s="612"/>
      <c r="S33" s="612"/>
      <c r="T33" s="612"/>
      <c r="U33" s="612"/>
      <c r="V33" s="612"/>
      <c r="W33" s="303"/>
      <c r="X33" s="303"/>
      <c r="Y33" s="303"/>
    </row>
    <row r="34" spans="1:32" ht="25.5">
      <c r="A34" s="613"/>
      <c r="B34" s="613"/>
      <c r="C34" s="613"/>
      <c r="D34" s="613"/>
      <c r="E34" s="613"/>
      <c r="F34" s="613"/>
      <c r="G34" s="613"/>
      <c r="H34" s="613"/>
      <c r="I34" s="613"/>
      <c r="J34" s="613"/>
      <c r="K34" s="613"/>
      <c r="L34" s="613"/>
      <c r="M34" s="613"/>
      <c r="N34" s="613"/>
      <c r="O34" s="613"/>
      <c r="P34" s="613"/>
      <c r="Q34" s="613"/>
      <c r="R34" s="613"/>
      <c r="S34" s="613"/>
      <c r="T34" s="613"/>
      <c r="U34" s="613"/>
      <c r="V34" s="613"/>
      <c r="W34" s="304"/>
      <c r="X34" s="304"/>
      <c r="Y34" s="304"/>
    </row>
    <row r="37" spans="1:32" ht="22.5" customHeight="1">
      <c r="A37" s="116" t="s">
        <v>31</v>
      </c>
      <c r="B37" s="6"/>
      <c r="C37" s="117" t="s">
        <v>62</v>
      </c>
      <c r="D37" s="118"/>
      <c r="E37" s="118"/>
      <c r="F37" s="118"/>
      <c r="G37" s="118"/>
      <c r="H37" s="118"/>
      <c r="I37" s="118"/>
      <c r="J37" s="118"/>
      <c r="K37" s="118"/>
      <c r="L37" s="118"/>
      <c r="M37" s="95"/>
      <c r="N37" s="95"/>
      <c r="O37" s="95"/>
    </row>
    <row r="38" spans="1:32" s="12" customFormat="1" ht="22.5" customHeight="1" thickBot="1">
      <c r="B38" s="609" t="s">
        <v>382</v>
      </c>
      <c r="C38" s="610"/>
      <c r="D38" s="610"/>
      <c r="E38" s="610"/>
      <c r="F38" s="611"/>
      <c r="G38" s="609" t="s">
        <v>383</v>
      </c>
      <c r="H38" s="610"/>
      <c r="I38" s="610"/>
      <c r="J38" s="610"/>
      <c r="K38" s="611"/>
      <c r="L38" s="609" t="s">
        <v>384</v>
      </c>
      <c r="M38" s="610"/>
      <c r="N38" s="610"/>
      <c r="O38" s="610"/>
      <c r="P38" s="611"/>
      <c r="Q38" s="609" t="s">
        <v>385</v>
      </c>
      <c r="R38" s="610"/>
      <c r="S38" s="610"/>
      <c r="T38" s="610"/>
      <c r="U38" s="611"/>
      <c r="AA38" s="629" t="s">
        <v>395</v>
      </c>
      <c r="AB38" s="629"/>
      <c r="AC38" s="629"/>
      <c r="AD38" s="629"/>
      <c r="AE38" s="629"/>
      <c r="AF38" s="629"/>
    </row>
    <row r="39" spans="1:32" ht="22.5" customHeight="1" thickBot="1">
      <c r="B39" s="113">
        <v>1</v>
      </c>
      <c r="C39" s="606" t="s">
        <v>4</v>
      </c>
      <c r="D39" s="607"/>
      <c r="E39" s="607"/>
      <c r="F39" s="608"/>
      <c r="G39" s="113">
        <v>1</v>
      </c>
      <c r="H39" s="606" t="s">
        <v>557</v>
      </c>
      <c r="I39" s="607"/>
      <c r="J39" s="607"/>
      <c r="K39" s="608"/>
      <c r="L39" s="113">
        <v>1</v>
      </c>
      <c r="M39" s="606" t="s">
        <v>17</v>
      </c>
      <c r="N39" s="607"/>
      <c r="O39" s="607"/>
      <c r="P39" s="608"/>
      <c r="Q39" s="113">
        <v>1</v>
      </c>
      <c r="R39" s="606" t="s">
        <v>13</v>
      </c>
      <c r="S39" s="607"/>
      <c r="T39" s="607"/>
      <c r="U39" s="608"/>
      <c r="V39" s="622" t="s">
        <v>477</v>
      </c>
      <c r="W39" s="622"/>
      <c r="X39" s="622"/>
      <c r="Y39" s="622"/>
      <c r="Z39" s="622"/>
      <c r="AA39" s="614" t="s">
        <v>386</v>
      </c>
      <c r="AB39" s="614"/>
      <c r="AC39" s="614"/>
      <c r="AD39" s="614"/>
      <c r="AE39" s="614"/>
      <c r="AF39" s="614"/>
    </row>
    <row r="40" spans="1:32" ht="22.5" customHeight="1" thickBot="1">
      <c r="B40" s="113">
        <v>2</v>
      </c>
      <c r="C40" s="606" t="s">
        <v>7</v>
      </c>
      <c r="D40" s="607"/>
      <c r="E40" s="607"/>
      <c r="F40" s="608"/>
      <c r="G40" s="113">
        <v>2</v>
      </c>
      <c r="H40" s="606" t="s">
        <v>21</v>
      </c>
      <c r="I40" s="607"/>
      <c r="J40" s="607"/>
      <c r="K40" s="608"/>
      <c r="L40" s="113">
        <v>2</v>
      </c>
      <c r="M40" s="606" t="s">
        <v>181</v>
      </c>
      <c r="N40" s="607"/>
      <c r="O40" s="607"/>
      <c r="P40" s="608"/>
      <c r="Q40" s="113">
        <v>2</v>
      </c>
      <c r="R40" s="606" t="s">
        <v>12</v>
      </c>
      <c r="S40" s="607"/>
      <c r="T40" s="607"/>
      <c r="U40" s="608"/>
      <c r="V40" s="622"/>
      <c r="W40" s="622"/>
      <c r="X40" s="622"/>
      <c r="Y40" s="622"/>
      <c r="Z40" s="622"/>
      <c r="AA40" s="614"/>
      <c r="AB40" s="614"/>
      <c r="AC40" s="614"/>
      <c r="AD40" s="614"/>
      <c r="AE40" s="614"/>
      <c r="AF40" s="614"/>
    </row>
    <row r="41" spans="1:32" ht="22.5" customHeight="1" thickBot="1">
      <c r="B41" s="114">
        <v>3</v>
      </c>
      <c r="C41" s="606" t="s">
        <v>9</v>
      </c>
      <c r="D41" s="607"/>
      <c r="E41" s="607"/>
      <c r="F41" s="608"/>
      <c r="G41" s="114">
        <v>3</v>
      </c>
      <c r="H41" s="606" t="s">
        <v>14</v>
      </c>
      <c r="I41" s="607"/>
      <c r="J41" s="607"/>
      <c r="K41" s="608"/>
      <c r="L41" s="114">
        <v>3</v>
      </c>
      <c r="M41" s="606" t="s">
        <v>11</v>
      </c>
      <c r="N41" s="607"/>
      <c r="O41" s="607"/>
      <c r="P41" s="608"/>
      <c r="Q41" s="114">
        <v>3</v>
      </c>
      <c r="R41" s="606" t="s">
        <v>5</v>
      </c>
      <c r="S41" s="607"/>
      <c r="T41" s="607"/>
      <c r="U41" s="608"/>
      <c r="V41" s="623" t="s">
        <v>477</v>
      </c>
      <c r="W41" s="624"/>
      <c r="X41" s="624"/>
      <c r="Y41" s="624"/>
      <c r="Z41" s="625"/>
      <c r="AA41" s="614"/>
      <c r="AB41" s="614"/>
      <c r="AC41" s="614"/>
      <c r="AD41" s="614"/>
      <c r="AE41" s="614"/>
      <c r="AF41" s="614"/>
    </row>
    <row r="42" spans="1:32" ht="22.5" customHeight="1" thickBot="1">
      <c r="B42" s="114">
        <v>4</v>
      </c>
      <c r="C42" s="606" t="s">
        <v>559</v>
      </c>
      <c r="D42" s="607"/>
      <c r="E42" s="607"/>
      <c r="F42" s="608"/>
      <c r="G42" s="114">
        <v>4</v>
      </c>
      <c r="H42" s="606" t="s">
        <v>18</v>
      </c>
      <c r="I42" s="607"/>
      <c r="J42" s="607"/>
      <c r="K42" s="608"/>
      <c r="L42" s="114">
        <v>4</v>
      </c>
      <c r="M42" s="606" t="s">
        <v>92</v>
      </c>
      <c r="N42" s="607"/>
      <c r="O42" s="607"/>
      <c r="P42" s="608"/>
      <c r="Q42" s="114">
        <v>4</v>
      </c>
      <c r="R42" s="606" t="s">
        <v>16</v>
      </c>
      <c r="S42" s="607"/>
      <c r="T42" s="607"/>
      <c r="U42" s="608"/>
      <c r="V42" s="623"/>
      <c r="W42" s="624"/>
      <c r="X42" s="624"/>
      <c r="Y42" s="624"/>
      <c r="Z42" s="625"/>
      <c r="AA42" s="614"/>
      <c r="AB42" s="614"/>
      <c r="AC42" s="614"/>
      <c r="AD42" s="614"/>
      <c r="AE42" s="614"/>
      <c r="AF42" s="614"/>
    </row>
    <row r="43" spans="1:32" ht="22.5" customHeight="1">
      <c r="B43" s="115">
        <v>5</v>
      </c>
      <c r="C43" s="606" t="s">
        <v>550</v>
      </c>
      <c r="D43" s="607"/>
      <c r="E43" s="607"/>
      <c r="F43" s="608"/>
      <c r="G43" s="115">
        <v>5</v>
      </c>
      <c r="H43" s="606" t="s">
        <v>8</v>
      </c>
      <c r="I43" s="607"/>
      <c r="J43" s="607"/>
      <c r="K43" s="608"/>
      <c r="L43" s="115">
        <v>5</v>
      </c>
      <c r="M43" s="606" t="s">
        <v>283</v>
      </c>
      <c r="N43" s="607"/>
      <c r="O43" s="607"/>
      <c r="P43" s="608"/>
      <c r="Q43" s="115">
        <v>5</v>
      </c>
      <c r="R43" s="606" t="s">
        <v>19</v>
      </c>
      <c r="S43" s="607"/>
      <c r="T43" s="607"/>
      <c r="U43" s="608"/>
      <c r="V43" s="626" t="s">
        <v>387</v>
      </c>
      <c r="W43" s="627"/>
      <c r="X43" s="627"/>
      <c r="Y43" s="627"/>
      <c r="Z43" s="628"/>
      <c r="AA43" s="630" t="s">
        <v>388</v>
      </c>
      <c r="AB43" s="631"/>
      <c r="AC43" s="631"/>
      <c r="AD43" s="631"/>
      <c r="AE43" s="631"/>
      <c r="AF43" s="632"/>
    </row>
    <row r="44" spans="1:32" ht="22.5" customHeight="1" thickBot="1">
      <c r="Q44" s="115">
        <v>6</v>
      </c>
      <c r="R44" s="606" t="s">
        <v>20</v>
      </c>
      <c r="S44" s="607"/>
      <c r="T44" s="607"/>
      <c r="U44" s="608"/>
      <c r="V44" s="626"/>
      <c r="W44" s="627"/>
      <c r="X44" s="627"/>
      <c r="Y44" s="627"/>
      <c r="Z44" s="628"/>
      <c r="AA44" s="633"/>
      <c r="AB44" s="634"/>
      <c r="AC44" s="634"/>
      <c r="AD44" s="634"/>
      <c r="AE44" s="634"/>
      <c r="AF44" s="635"/>
    </row>
  </sheetData>
  <mergeCells count="76">
    <mergeCell ref="AA43:AF44"/>
    <mergeCell ref="R44:U44"/>
    <mergeCell ref="M43:P43"/>
    <mergeCell ref="R43:U43"/>
    <mergeCell ref="M42:P42"/>
    <mergeCell ref="N6:P6"/>
    <mergeCell ref="K17:M17"/>
    <mergeCell ref="N17:P17"/>
    <mergeCell ref="K13:M13"/>
    <mergeCell ref="Q38:U38"/>
    <mergeCell ref="H42:K42"/>
    <mergeCell ref="H40:K40"/>
    <mergeCell ref="M39:P39"/>
    <mergeCell ref="M41:P41"/>
    <mergeCell ref="C43:F43"/>
    <mergeCell ref="C41:F41"/>
    <mergeCell ref="K29:M29"/>
    <mergeCell ref="H43:K43"/>
    <mergeCell ref="C39:F39"/>
    <mergeCell ref="L38:P38"/>
    <mergeCell ref="C42:F42"/>
    <mergeCell ref="A32:Y32"/>
    <mergeCell ref="R40:U40"/>
    <mergeCell ref="R41:U41"/>
    <mergeCell ref="R42:U42"/>
    <mergeCell ref="H41:K41"/>
    <mergeCell ref="V39:Z40"/>
    <mergeCell ref="V41:Z42"/>
    <mergeCell ref="V43:Z44"/>
    <mergeCell ref="AA39:AF42"/>
    <mergeCell ref="E25:G25"/>
    <mergeCell ref="H25:J25"/>
    <mergeCell ref="K25:M25"/>
    <mergeCell ref="N25:P25"/>
    <mergeCell ref="Q25:S25"/>
    <mergeCell ref="Q31:S31"/>
    <mergeCell ref="H28:J28"/>
    <mergeCell ref="E27:G27"/>
    <mergeCell ref="AA38:AF38"/>
    <mergeCell ref="N1:P1"/>
    <mergeCell ref="E3:G3"/>
    <mergeCell ref="H4:J4"/>
    <mergeCell ref="K5:M5"/>
    <mergeCell ref="C40:F40"/>
    <mergeCell ref="M40:P40"/>
    <mergeCell ref="K21:M21"/>
    <mergeCell ref="H39:K39"/>
    <mergeCell ref="G38:K38"/>
    <mergeCell ref="A33:V34"/>
    <mergeCell ref="R39:U39"/>
    <mergeCell ref="B1:D1"/>
    <mergeCell ref="B38:F38"/>
    <mergeCell ref="B26:D26"/>
    <mergeCell ref="B25:D25"/>
    <mergeCell ref="E9:G9"/>
    <mergeCell ref="B2:D2"/>
    <mergeCell ref="K1:M1"/>
    <mergeCell ref="E11:G11"/>
    <mergeCell ref="E1:G1"/>
    <mergeCell ref="B9:D9"/>
    <mergeCell ref="B10:D10"/>
    <mergeCell ref="H1:J1"/>
    <mergeCell ref="Q7:V7"/>
    <mergeCell ref="H9:J9"/>
    <mergeCell ref="K9:M9"/>
    <mergeCell ref="N9:P9"/>
    <mergeCell ref="H17:J17"/>
    <mergeCell ref="H12:J12"/>
    <mergeCell ref="N14:P14"/>
    <mergeCell ref="E17:G17"/>
    <mergeCell ref="B18:D18"/>
    <mergeCell ref="E19:G19"/>
    <mergeCell ref="N30:P30"/>
    <mergeCell ref="N22:P22"/>
    <mergeCell ref="H20:J20"/>
    <mergeCell ref="B17:D17"/>
  </mergeCells>
  <phoneticPr fontId="2"/>
  <pageMargins left="0.34" right="0.19" top="0.39" bottom="0.42" header="0.28000000000000003" footer="0.24"/>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92D050"/>
  </sheetPr>
  <dimension ref="A1:K44"/>
  <sheetViews>
    <sheetView view="pageBreakPreview" topLeftCell="A19" zoomScale="60" zoomScaleNormal="100" workbookViewId="0">
      <selection activeCell="G39" sqref="G39:I39"/>
    </sheetView>
  </sheetViews>
  <sheetFormatPr defaultRowHeight="18.75"/>
  <cols>
    <col min="1" max="1" width="4.875" style="4" customWidth="1"/>
    <col min="2" max="2" width="11.5" style="4" customWidth="1"/>
    <col min="3" max="3" width="11.25" style="4" customWidth="1"/>
    <col min="4" max="4" width="8.75" style="4" customWidth="1"/>
    <col min="5" max="5" width="11.25" style="4" customWidth="1"/>
    <col min="6" max="6" width="10" style="4" customWidth="1"/>
    <col min="7" max="7" width="11.25" style="4" customWidth="1"/>
    <col min="8" max="8" width="8.75" style="4" customWidth="1"/>
    <col min="9" max="9" width="11.25" style="4" customWidth="1"/>
    <col min="10" max="10" width="10" style="4" customWidth="1"/>
    <col min="11" max="11" width="3.625" style="21" customWidth="1"/>
    <col min="12" max="16384" width="9" style="4"/>
  </cols>
  <sheetData>
    <row r="1" spans="1:11" ht="38.25" customHeight="1">
      <c r="B1" s="404" t="s">
        <v>355</v>
      </c>
      <c r="F1" s="651" t="s">
        <v>200</v>
      </c>
      <c r="G1" s="652"/>
      <c r="H1" s="307"/>
      <c r="I1" s="653" t="s">
        <v>551</v>
      </c>
      <c r="J1" s="654"/>
      <c r="K1" s="4"/>
    </row>
    <row r="2" spans="1:11" s="2" customFormat="1" ht="38.25" customHeight="1">
      <c r="B2" s="9" t="s">
        <v>552</v>
      </c>
      <c r="G2" s="405" t="s">
        <v>23</v>
      </c>
      <c r="H2" s="639" t="s">
        <v>4</v>
      </c>
      <c r="I2" s="639"/>
      <c r="J2" s="22" t="s">
        <v>24</v>
      </c>
    </row>
    <row r="3" spans="1:11" s="2" customFormat="1" ht="13.5" customHeight="1" thickBot="1">
      <c r="B3" s="1"/>
      <c r="E3" s="1"/>
      <c r="G3" s="3"/>
    </row>
    <row r="4" spans="1:11" ht="24" customHeight="1" thickBot="1">
      <c r="B4" s="1"/>
      <c r="C4" s="643" t="s">
        <v>200</v>
      </c>
      <c r="D4" s="644"/>
      <c r="E4" s="644"/>
      <c r="F4" s="645"/>
      <c r="G4" s="646" t="s">
        <v>551</v>
      </c>
      <c r="H4" s="647"/>
      <c r="I4" s="647"/>
      <c r="J4" s="648"/>
      <c r="K4" s="4"/>
    </row>
    <row r="5" spans="1:11" ht="24" customHeight="1" thickBot="1">
      <c r="B5" s="159"/>
      <c r="C5" s="636" t="s">
        <v>34</v>
      </c>
      <c r="D5" s="637"/>
      <c r="E5" s="638"/>
      <c r="F5" s="308" t="s">
        <v>35</v>
      </c>
      <c r="G5" s="560" t="s">
        <v>36</v>
      </c>
      <c r="H5" s="561"/>
      <c r="I5" s="562"/>
      <c r="J5" s="159" t="s">
        <v>35</v>
      </c>
      <c r="K5" s="4"/>
    </row>
    <row r="6" spans="1:11" ht="24" customHeight="1">
      <c r="A6" s="541" t="s">
        <v>480</v>
      </c>
      <c r="B6" s="107">
        <v>0.41666666666666669</v>
      </c>
      <c r="C6" s="309" t="str">
        <f>予選記入用!C39</f>
        <v>長尾</v>
      </c>
      <c r="D6" s="309" t="s">
        <v>555</v>
      </c>
      <c r="E6" s="309" t="str">
        <f>予選記入用!H39</f>
        <v>香里丘</v>
      </c>
      <c r="F6" s="310" t="str">
        <f>C8</f>
        <v>市岡</v>
      </c>
      <c r="G6" s="157" t="str">
        <f>予選記入用!C40</f>
        <v>寝屋川</v>
      </c>
      <c r="H6" s="157" t="s">
        <v>555</v>
      </c>
      <c r="I6" s="157" t="str">
        <f>予選記入用!H40</f>
        <v>枚方</v>
      </c>
      <c r="J6" s="204" t="str">
        <f>G8</f>
        <v>芦間</v>
      </c>
      <c r="K6" s="4"/>
    </row>
    <row r="7" spans="1:11" ht="24" customHeight="1">
      <c r="A7" s="541"/>
      <c r="B7" s="79" t="s">
        <v>74</v>
      </c>
      <c r="C7" s="311"/>
      <c r="D7" s="311"/>
      <c r="E7" s="311"/>
      <c r="F7" s="312" t="str">
        <f>E8</f>
        <v>牧野</v>
      </c>
      <c r="G7" s="152"/>
      <c r="H7" s="152"/>
      <c r="I7" s="152"/>
      <c r="J7" s="203" t="str">
        <f>I8</f>
        <v>枚方津田</v>
      </c>
      <c r="K7" s="4"/>
    </row>
    <row r="8" spans="1:11" ht="24" customHeight="1">
      <c r="A8" s="541" t="s">
        <v>481</v>
      </c>
      <c r="B8" s="108">
        <v>0.4513888888888889</v>
      </c>
      <c r="C8" s="313" t="str">
        <f>予選記入用!M39</f>
        <v>市岡</v>
      </c>
      <c r="D8" s="313" t="s">
        <v>556</v>
      </c>
      <c r="E8" s="313" t="str">
        <f>予選記入用!R39</f>
        <v>牧野</v>
      </c>
      <c r="F8" s="314" t="str">
        <f>C6</f>
        <v>長尾</v>
      </c>
      <c r="G8" s="153" t="str">
        <f>予選記入用!M40</f>
        <v>芦間</v>
      </c>
      <c r="H8" s="153" t="s">
        <v>555</v>
      </c>
      <c r="I8" s="153" t="str">
        <f>予選記入用!R40</f>
        <v>枚方津田</v>
      </c>
      <c r="J8" s="201" t="str">
        <f>G6</f>
        <v>寝屋川</v>
      </c>
      <c r="K8" s="4"/>
    </row>
    <row r="9" spans="1:11" ht="24" customHeight="1" thickBot="1">
      <c r="A9" s="541"/>
      <c r="B9" s="156" t="s">
        <v>74</v>
      </c>
      <c r="C9" s="315"/>
      <c r="D9" s="315"/>
      <c r="E9" s="315"/>
      <c r="F9" s="316" t="str">
        <f>E6</f>
        <v>香里丘</v>
      </c>
      <c r="G9" s="154"/>
      <c r="H9" s="154"/>
      <c r="I9" s="154"/>
      <c r="J9" s="202" t="str">
        <f>I6</f>
        <v>枚方</v>
      </c>
      <c r="K9" s="4"/>
    </row>
    <row r="10" spans="1:11" ht="24" customHeight="1" thickBot="1">
      <c r="B10" s="640" t="s">
        <v>457</v>
      </c>
      <c r="C10" s="641"/>
      <c r="D10" s="641"/>
      <c r="E10" s="641"/>
      <c r="F10" s="641"/>
      <c r="G10" s="641"/>
      <c r="H10" s="641"/>
      <c r="I10" s="641"/>
      <c r="J10" s="642"/>
      <c r="K10" s="4"/>
    </row>
    <row r="11" spans="1:11" ht="24" customHeight="1">
      <c r="A11" s="541" t="s">
        <v>482</v>
      </c>
      <c r="B11" s="181">
        <v>0.50694444444444442</v>
      </c>
      <c r="C11" s="317" t="str">
        <f>予選記入用!C39</f>
        <v>長尾</v>
      </c>
      <c r="D11" s="317" t="s">
        <v>555</v>
      </c>
      <c r="E11" s="317" t="str">
        <f>予選記入用!M39</f>
        <v>市岡</v>
      </c>
      <c r="F11" s="310" t="str">
        <f>C13</f>
        <v>香里丘</v>
      </c>
      <c r="G11" s="178" t="str">
        <f>予選記入用!C40</f>
        <v>寝屋川</v>
      </c>
      <c r="H11" s="178" t="s">
        <v>555</v>
      </c>
      <c r="I11" s="178" t="str">
        <f>予選記入用!M40</f>
        <v>芦間</v>
      </c>
      <c r="J11" s="204" t="str">
        <f>G13</f>
        <v>枚方</v>
      </c>
      <c r="K11" s="4"/>
    </row>
    <row r="12" spans="1:11" ht="24" customHeight="1">
      <c r="A12" s="541"/>
      <c r="B12" s="79" t="s">
        <v>74</v>
      </c>
      <c r="C12" s="311"/>
      <c r="D12" s="311"/>
      <c r="E12" s="311"/>
      <c r="F12" s="312" t="str">
        <f>E13</f>
        <v>牧野</v>
      </c>
      <c r="G12" s="152"/>
      <c r="H12" s="152"/>
      <c r="I12" s="152"/>
      <c r="J12" s="203" t="str">
        <f>I13</f>
        <v>枚方津田</v>
      </c>
      <c r="K12" s="4"/>
    </row>
    <row r="13" spans="1:11" ht="24" customHeight="1">
      <c r="A13" s="541" t="s">
        <v>483</v>
      </c>
      <c r="B13" s="156">
        <v>0.54166666666666663</v>
      </c>
      <c r="C13" s="315" t="str">
        <f>予選記入用!H39</f>
        <v>香里丘</v>
      </c>
      <c r="D13" s="315" t="s">
        <v>555</v>
      </c>
      <c r="E13" s="317" t="str">
        <f>予選記入用!R39</f>
        <v>牧野</v>
      </c>
      <c r="F13" s="314" t="str">
        <f>C11</f>
        <v>長尾</v>
      </c>
      <c r="G13" s="154" t="str">
        <f>予選記入用!H40</f>
        <v>枚方</v>
      </c>
      <c r="H13" s="154" t="s">
        <v>555</v>
      </c>
      <c r="I13" s="178" t="str">
        <f>予選記入用!R40</f>
        <v>枚方津田</v>
      </c>
      <c r="J13" s="201" t="str">
        <f>G11</f>
        <v>寝屋川</v>
      </c>
      <c r="K13" s="4"/>
    </row>
    <row r="14" spans="1:11" ht="24" customHeight="1" thickBot="1">
      <c r="A14" s="541"/>
      <c r="B14" s="179" t="s">
        <v>74</v>
      </c>
      <c r="C14" s="318"/>
      <c r="D14" s="318"/>
      <c r="E14" s="315"/>
      <c r="F14" s="316" t="str">
        <f>E11</f>
        <v>市岡</v>
      </c>
      <c r="G14" s="180"/>
      <c r="H14" s="180"/>
      <c r="I14" s="154"/>
      <c r="J14" s="202" t="str">
        <f>I11</f>
        <v>芦間</v>
      </c>
      <c r="K14" s="4"/>
    </row>
    <row r="15" spans="1:11" ht="24" customHeight="1" thickBot="1">
      <c r="B15" s="640" t="s">
        <v>457</v>
      </c>
      <c r="C15" s="641"/>
      <c r="D15" s="641"/>
      <c r="E15" s="641"/>
      <c r="F15" s="641"/>
      <c r="G15" s="641"/>
      <c r="H15" s="641"/>
      <c r="I15" s="641"/>
      <c r="J15" s="642"/>
      <c r="K15" s="4"/>
    </row>
    <row r="16" spans="1:11" ht="24" customHeight="1">
      <c r="A16" s="541" t="s">
        <v>484</v>
      </c>
      <c r="B16" s="181">
        <v>0.59722222222222221</v>
      </c>
      <c r="C16" s="317" t="str">
        <f>予選記入用!R39</f>
        <v>牧野</v>
      </c>
      <c r="D16" s="317" t="s">
        <v>555</v>
      </c>
      <c r="E16" s="317" t="str">
        <f>予選記入用!C39</f>
        <v>長尾</v>
      </c>
      <c r="F16" s="310" t="str">
        <f>C18</f>
        <v>香里丘</v>
      </c>
      <c r="G16" s="178" t="str">
        <f>予選記入用!R40</f>
        <v>枚方津田</v>
      </c>
      <c r="H16" s="178" t="s">
        <v>556</v>
      </c>
      <c r="I16" s="178" t="str">
        <f>予選記入用!C40</f>
        <v>寝屋川</v>
      </c>
      <c r="J16" s="204" t="str">
        <f>G18</f>
        <v>枚方</v>
      </c>
      <c r="K16" s="4"/>
    </row>
    <row r="17" spans="1:11" ht="24" customHeight="1">
      <c r="A17" s="541"/>
      <c r="B17" s="156" t="s">
        <v>74</v>
      </c>
      <c r="C17" s="315"/>
      <c r="D17" s="315"/>
      <c r="E17" s="315"/>
      <c r="F17" s="312" t="str">
        <f>E18</f>
        <v>市岡</v>
      </c>
      <c r="G17" s="154"/>
      <c r="H17" s="154"/>
      <c r="I17" s="154"/>
      <c r="J17" s="203" t="str">
        <f>I18</f>
        <v>芦間</v>
      </c>
      <c r="K17" s="4"/>
    </row>
    <row r="18" spans="1:11" ht="24" customHeight="1">
      <c r="A18" s="541" t="s">
        <v>485</v>
      </c>
      <c r="B18" s="151">
        <v>0.63194444444444442</v>
      </c>
      <c r="C18" s="313" t="str">
        <f>予選記入用!H39</f>
        <v>香里丘</v>
      </c>
      <c r="D18" s="313" t="s">
        <v>555</v>
      </c>
      <c r="E18" s="319" t="str">
        <f>予選記入用!M39</f>
        <v>市岡</v>
      </c>
      <c r="F18" s="314" t="str">
        <f>C16</f>
        <v>牧野</v>
      </c>
      <c r="G18" s="153" t="str">
        <f>予選記入用!H40</f>
        <v>枚方</v>
      </c>
      <c r="H18" s="153" t="s">
        <v>555</v>
      </c>
      <c r="I18" s="150" t="str">
        <f>予選記入用!M40</f>
        <v>芦間</v>
      </c>
      <c r="J18" s="201" t="str">
        <f>G16</f>
        <v>枚方津田</v>
      </c>
      <c r="K18" s="4"/>
    </row>
    <row r="19" spans="1:11" ht="24" customHeight="1" thickBot="1">
      <c r="A19" s="541"/>
      <c r="B19" s="158" t="s">
        <v>74</v>
      </c>
      <c r="C19" s="320"/>
      <c r="D19" s="321"/>
      <c r="E19" s="320"/>
      <c r="F19" s="316" t="str">
        <f>E16</f>
        <v>長尾</v>
      </c>
      <c r="G19" s="182"/>
      <c r="H19" s="155"/>
      <c r="I19" s="182"/>
      <c r="J19" s="202" t="str">
        <f>I16</f>
        <v>寝屋川</v>
      </c>
      <c r="K19" s="102"/>
    </row>
    <row r="20" spans="1:11" ht="7.5" customHeight="1">
      <c r="K20" s="4"/>
    </row>
    <row r="21" spans="1:11" ht="37.5" customHeight="1">
      <c r="B21" s="1"/>
      <c r="F21" s="651" t="s">
        <v>553</v>
      </c>
      <c r="G21" s="652"/>
      <c r="H21" s="307"/>
      <c r="I21" s="653" t="s">
        <v>199</v>
      </c>
      <c r="J21" s="654"/>
      <c r="K21" s="4"/>
    </row>
    <row r="22" spans="1:11" ht="36.75" customHeight="1">
      <c r="B22" s="9" t="s">
        <v>554</v>
      </c>
      <c r="C22" s="2"/>
      <c r="D22" s="2"/>
      <c r="E22" s="2"/>
      <c r="F22" s="2"/>
      <c r="G22" s="405" t="s">
        <v>23</v>
      </c>
      <c r="H22" s="639" t="s">
        <v>14</v>
      </c>
      <c r="I22" s="639"/>
      <c r="J22" s="22" t="s">
        <v>24</v>
      </c>
      <c r="K22" s="4"/>
    </row>
    <row r="23" spans="1:11" ht="13.5" customHeight="1" thickBot="1">
      <c r="B23" s="1"/>
      <c r="C23" s="2"/>
      <c r="D23" s="2"/>
      <c r="E23" s="1"/>
      <c r="F23" s="2"/>
      <c r="G23" s="3"/>
      <c r="H23" s="2"/>
      <c r="I23" s="2"/>
      <c r="J23" s="2"/>
      <c r="K23" s="4"/>
    </row>
    <row r="24" spans="1:11" ht="24" customHeight="1" thickBot="1">
      <c r="B24" s="1"/>
      <c r="C24" s="643" t="s">
        <v>553</v>
      </c>
      <c r="D24" s="644"/>
      <c r="E24" s="644"/>
      <c r="F24" s="645"/>
      <c r="G24" s="646" t="s">
        <v>199</v>
      </c>
      <c r="H24" s="647"/>
      <c r="I24" s="647"/>
      <c r="J24" s="648"/>
      <c r="K24" s="4"/>
    </row>
    <row r="25" spans="1:11" ht="24" customHeight="1" thickBot="1">
      <c r="B25" s="159"/>
      <c r="C25" s="649" t="s">
        <v>25</v>
      </c>
      <c r="D25" s="649"/>
      <c r="E25" s="649"/>
      <c r="F25" s="308" t="s">
        <v>26</v>
      </c>
      <c r="G25" s="650" t="s">
        <v>27</v>
      </c>
      <c r="H25" s="650"/>
      <c r="I25" s="650"/>
      <c r="J25" s="159" t="s">
        <v>26</v>
      </c>
      <c r="K25" s="4"/>
    </row>
    <row r="26" spans="1:11" ht="24" customHeight="1">
      <c r="A26" s="541" t="s">
        <v>514</v>
      </c>
      <c r="B26" s="107">
        <v>0.41666666666666669</v>
      </c>
      <c r="C26" s="309" t="str">
        <f>予選記入用!C41</f>
        <v>大手前</v>
      </c>
      <c r="D26" s="309" t="s">
        <v>555</v>
      </c>
      <c r="E26" s="309" t="str">
        <f>予選記入用!H41</f>
        <v>交野</v>
      </c>
      <c r="F26" s="310" t="str">
        <f>C28</f>
        <v>旭</v>
      </c>
      <c r="G26" s="157" t="str">
        <f>予選記入用!C42</f>
        <v>緑風冠</v>
      </c>
      <c r="H26" s="157" t="s">
        <v>555</v>
      </c>
      <c r="I26" s="157" t="str">
        <f>予選記入用!H42</f>
        <v>港</v>
      </c>
      <c r="J26" s="204" t="str">
        <f>G28</f>
        <v>西寝屋川</v>
      </c>
      <c r="K26" s="4"/>
    </row>
    <row r="27" spans="1:11" ht="24" customHeight="1">
      <c r="A27" s="541"/>
      <c r="B27" s="79" t="s">
        <v>74</v>
      </c>
      <c r="C27" s="311"/>
      <c r="D27" s="311"/>
      <c r="E27" s="311"/>
      <c r="F27" s="312" t="str">
        <f>E28</f>
        <v>四條畷</v>
      </c>
      <c r="G27" s="152"/>
      <c r="H27" s="152"/>
      <c r="I27" s="152"/>
      <c r="J27" s="203" t="str">
        <f>I28</f>
        <v>門真西</v>
      </c>
      <c r="K27" s="4"/>
    </row>
    <row r="28" spans="1:11" ht="24" customHeight="1">
      <c r="A28" s="541" t="s">
        <v>481</v>
      </c>
      <c r="B28" s="108">
        <v>0.4513888888888889</v>
      </c>
      <c r="C28" s="313" t="str">
        <f>予選記入用!M41</f>
        <v>旭</v>
      </c>
      <c r="D28" s="313" t="s">
        <v>555</v>
      </c>
      <c r="E28" s="313" t="str">
        <f>予選記入用!R41</f>
        <v>四條畷</v>
      </c>
      <c r="F28" s="314" t="str">
        <f>C26</f>
        <v>大手前</v>
      </c>
      <c r="G28" s="153" t="str">
        <f>予選記入用!M42</f>
        <v>西寝屋川</v>
      </c>
      <c r="H28" s="153" t="s">
        <v>556</v>
      </c>
      <c r="I28" s="153" t="str">
        <f>予選記入用!R42</f>
        <v>門真西</v>
      </c>
      <c r="J28" s="201" t="str">
        <f>G26</f>
        <v>緑風冠</v>
      </c>
      <c r="K28" s="4"/>
    </row>
    <row r="29" spans="1:11" ht="24" customHeight="1" thickBot="1">
      <c r="A29" s="541"/>
      <c r="B29" s="156" t="s">
        <v>74</v>
      </c>
      <c r="C29" s="315"/>
      <c r="D29" s="315"/>
      <c r="E29" s="315"/>
      <c r="F29" s="316" t="str">
        <f>E26</f>
        <v>交野</v>
      </c>
      <c r="G29" s="154"/>
      <c r="H29" s="154"/>
      <c r="I29" s="154"/>
      <c r="J29" s="202" t="str">
        <f>I26</f>
        <v>港</v>
      </c>
      <c r="K29" s="4"/>
    </row>
    <row r="30" spans="1:11" ht="24" customHeight="1" thickBot="1">
      <c r="B30" s="640" t="s">
        <v>457</v>
      </c>
      <c r="C30" s="641"/>
      <c r="D30" s="641"/>
      <c r="E30" s="641"/>
      <c r="F30" s="641"/>
      <c r="G30" s="641"/>
      <c r="H30" s="641"/>
      <c r="I30" s="641"/>
      <c r="J30" s="642"/>
      <c r="K30" s="4"/>
    </row>
    <row r="31" spans="1:11" ht="24" customHeight="1">
      <c r="A31" s="541" t="s">
        <v>515</v>
      </c>
      <c r="B31" s="181">
        <v>0.50694444444444442</v>
      </c>
      <c r="C31" s="317" t="str">
        <f>予選記入用!C41</f>
        <v>大手前</v>
      </c>
      <c r="D31" s="317" t="s">
        <v>555</v>
      </c>
      <c r="E31" s="317" t="str">
        <f>予選記入用!M41</f>
        <v>旭</v>
      </c>
      <c r="F31" s="310" t="str">
        <f>C33</f>
        <v>交野</v>
      </c>
      <c r="G31" s="178" t="str">
        <f>予選記入用!C42</f>
        <v>緑風冠</v>
      </c>
      <c r="H31" s="178" t="s">
        <v>556</v>
      </c>
      <c r="I31" s="178" t="str">
        <f>予選記入用!M42</f>
        <v>西寝屋川</v>
      </c>
      <c r="J31" s="204" t="str">
        <f>G33</f>
        <v>港</v>
      </c>
      <c r="K31" s="4"/>
    </row>
    <row r="32" spans="1:11" ht="24" customHeight="1">
      <c r="A32" s="541"/>
      <c r="B32" s="79" t="s">
        <v>74</v>
      </c>
      <c r="C32" s="311"/>
      <c r="D32" s="311"/>
      <c r="E32" s="311"/>
      <c r="F32" s="312" t="str">
        <f>E33</f>
        <v>四條畷</v>
      </c>
      <c r="G32" s="152"/>
      <c r="H32" s="152"/>
      <c r="I32" s="152"/>
      <c r="J32" s="203" t="str">
        <f>I33</f>
        <v>門真西</v>
      </c>
      <c r="K32" s="4"/>
    </row>
    <row r="33" spans="1:11" ht="24" customHeight="1">
      <c r="A33" s="541" t="s">
        <v>483</v>
      </c>
      <c r="B33" s="156">
        <v>0.54166666666666663</v>
      </c>
      <c r="C33" s="315" t="str">
        <f>予選記入用!H41</f>
        <v>交野</v>
      </c>
      <c r="D33" s="315" t="s">
        <v>555</v>
      </c>
      <c r="E33" s="317" t="str">
        <f>予選記入用!R41</f>
        <v>四條畷</v>
      </c>
      <c r="F33" s="314" t="str">
        <f>C31</f>
        <v>大手前</v>
      </c>
      <c r="G33" s="154" t="str">
        <f>予選記入用!H42</f>
        <v>港</v>
      </c>
      <c r="H33" s="154" t="s">
        <v>555</v>
      </c>
      <c r="I33" s="178" t="str">
        <f>予選記入用!R42</f>
        <v>門真西</v>
      </c>
      <c r="J33" s="201" t="str">
        <f>G31</f>
        <v>緑風冠</v>
      </c>
      <c r="K33" s="4"/>
    </row>
    <row r="34" spans="1:11" ht="24" customHeight="1" thickBot="1">
      <c r="A34" s="541"/>
      <c r="B34" s="179" t="s">
        <v>74</v>
      </c>
      <c r="C34" s="318"/>
      <c r="D34" s="318"/>
      <c r="E34" s="315"/>
      <c r="F34" s="316" t="str">
        <f>E31</f>
        <v>旭</v>
      </c>
      <c r="G34" s="180"/>
      <c r="H34" s="180"/>
      <c r="I34" s="154"/>
      <c r="J34" s="202" t="str">
        <f>I31</f>
        <v>西寝屋川</v>
      </c>
      <c r="K34" s="4"/>
    </row>
    <row r="35" spans="1:11" ht="24" customHeight="1" thickBot="1">
      <c r="B35" s="640" t="s">
        <v>457</v>
      </c>
      <c r="C35" s="641"/>
      <c r="D35" s="641"/>
      <c r="E35" s="641"/>
      <c r="F35" s="641"/>
      <c r="G35" s="641"/>
      <c r="H35" s="641"/>
      <c r="I35" s="641"/>
      <c r="J35" s="642"/>
      <c r="K35" s="4"/>
    </row>
    <row r="36" spans="1:11" ht="24" customHeight="1">
      <c r="A36" s="541" t="s">
        <v>484</v>
      </c>
      <c r="B36" s="181">
        <v>0.59722222222222221</v>
      </c>
      <c r="C36" s="317" t="str">
        <f>予選記入用!R41</f>
        <v>四條畷</v>
      </c>
      <c r="D36" s="317" t="s">
        <v>556</v>
      </c>
      <c r="E36" s="317" t="str">
        <f>予選記入用!C41</f>
        <v>大手前</v>
      </c>
      <c r="F36" s="310" t="str">
        <f>C38</f>
        <v>交野</v>
      </c>
      <c r="G36" s="178" t="str">
        <f>予選記入用!R42</f>
        <v>門真西</v>
      </c>
      <c r="H36" s="178" t="s">
        <v>555</v>
      </c>
      <c r="I36" s="178" t="str">
        <f>予選記入用!C42</f>
        <v>緑風冠</v>
      </c>
      <c r="J36" s="204" t="str">
        <f>G38</f>
        <v>港</v>
      </c>
      <c r="K36" s="4"/>
    </row>
    <row r="37" spans="1:11" ht="24" customHeight="1">
      <c r="A37" s="541"/>
      <c r="B37" s="156" t="s">
        <v>74</v>
      </c>
      <c r="C37" s="315"/>
      <c r="D37" s="315"/>
      <c r="E37" s="315"/>
      <c r="F37" s="312" t="str">
        <f>E38</f>
        <v>旭</v>
      </c>
      <c r="G37" s="154"/>
      <c r="H37" s="154"/>
      <c r="I37" s="154"/>
      <c r="J37" s="203" t="str">
        <f>I38</f>
        <v>西寝屋川</v>
      </c>
      <c r="K37" s="4"/>
    </row>
    <row r="38" spans="1:11" ht="24" customHeight="1">
      <c r="A38" s="541" t="s">
        <v>485</v>
      </c>
      <c r="B38" s="151">
        <v>0.63194444444444442</v>
      </c>
      <c r="C38" s="313" t="str">
        <f>予選記入用!H41</f>
        <v>交野</v>
      </c>
      <c r="D38" s="313" t="s">
        <v>555</v>
      </c>
      <c r="E38" s="319" t="str">
        <f>予選記入用!M41</f>
        <v>旭</v>
      </c>
      <c r="F38" s="314" t="str">
        <f>C36</f>
        <v>四條畷</v>
      </c>
      <c r="G38" s="153" t="str">
        <f>予選記入用!H42</f>
        <v>港</v>
      </c>
      <c r="H38" s="153" t="s">
        <v>555</v>
      </c>
      <c r="I38" s="150" t="str">
        <f>予選記入用!M42</f>
        <v>西寝屋川</v>
      </c>
      <c r="J38" s="201" t="str">
        <f>G36</f>
        <v>門真西</v>
      </c>
      <c r="K38" s="4"/>
    </row>
    <row r="39" spans="1:11" ht="24" customHeight="1" thickBot="1">
      <c r="A39" s="541"/>
      <c r="B39" s="158" t="s">
        <v>74</v>
      </c>
      <c r="C39" s="320"/>
      <c r="D39" s="321"/>
      <c r="E39" s="320"/>
      <c r="F39" s="316" t="str">
        <f>E36</f>
        <v>大手前</v>
      </c>
      <c r="G39" s="182"/>
      <c r="H39" s="155"/>
      <c r="I39" s="182"/>
      <c r="J39" s="202" t="str">
        <f>I36</f>
        <v>緑風冠</v>
      </c>
      <c r="K39" s="102"/>
    </row>
    <row r="40" spans="1:11" ht="30" customHeight="1">
      <c r="B40" s="200"/>
      <c r="C40" s="154"/>
      <c r="D40" s="154"/>
      <c r="E40" s="154"/>
      <c r="F40" s="126"/>
      <c r="G40" s="154"/>
      <c r="H40" s="154"/>
      <c r="I40" s="154"/>
      <c r="J40" s="126"/>
    </row>
    <row r="41" spans="1:11" ht="30" customHeight="1">
      <c r="B41" s="5"/>
      <c r="C41" s="7"/>
      <c r="D41" s="7"/>
      <c r="E41" s="7"/>
      <c r="F41" s="8"/>
      <c r="G41" s="7"/>
      <c r="H41" s="7"/>
      <c r="I41" s="7"/>
      <c r="J41" s="8"/>
    </row>
    <row r="42" spans="1:11" ht="30" customHeight="1">
      <c r="B42" s="5"/>
      <c r="C42" s="7"/>
      <c r="D42" s="7"/>
      <c r="E42" s="7"/>
      <c r="F42" s="8"/>
      <c r="G42" s="7"/>
      <c r="H42" s="7"/>
      <c r="I42" s="7"/>
      <c r="J42" s="8"/>
    </row>
    <row r="43" spans="1:11" ht="30" customHeight="1">
      <c r="B43" s="5"/>
      <c r="C43" s="7"/>
      <c r="D43" s="7"/>
      <c r="E43" s="7"/>
      <c r="F43" s="8"/>
      <c r="G43" s="7"/>
      <c r="H43" s="7"/>
      <c r="I43" s="7"/>
      <c r="J43" s="8"/>
    </row>
    <row r="44" spans="1:11" ht="30" customHeight="1">
      <c r="B44" s="5"/>
      <c r="C44" s="7"/>
      <c r="D44" s="7"/>
      <c r="E44" s="7"/>
      <c r="F44" s="8"/>
      <c r="G44" s="7"/>
      <c r="H44" s="7"/>
      <c r="I44" s="7"/>
      <c r="J44" s="8"/>
    </row>
  </sheetData>
  <mergeCells count="30">
    <mergeCell ref="A38:A39"/>
    <mergeCell ref="A26:A27"/>
    <mergeCell ref="A28:A29"/>
    <mergeCell ref="A31:A32"/>
    <mergeCell ref="A33:A34"/>
    <mergeCell ref="A36:A37"/>
    <mergeCell ref="F1:G1"/>
    <mergeCell ref="I1:J1"/>
    <mergeCell ref="F21:G21"/>
    <mergeCell ref="I21:J21"/>
    <mergeCell ref="A6:A7"/>
    <mergeCell ref="A8:A9"/>
    <mergeCell ref="A11:A12"/>
    <mergeCell ref="A13:A14"/>
    <mergeCell ref="A16:A17"/>
    <mergeCell ref="A18:A19"/>
    <mergeCell ref="G24:J24"/>
    <mergeCell ref="C24:F24"/>
    <mergeCell ref="B30:J30"/>
    <mergeCell ref="B35:J35"/>
    <mergeCell ref="C25:E25"/>
    <mergeCell ref="G25:I25"/>
    <mergeCell ref="C5:E5"/>
    <mergeCell ref="G5:I5"/>
    <mergeCell ref="H2:I2"/>
    <mergeCell ref="H22:I22"/>
    <mergeCell ref="B10:J10"/>
    <mergeCell ref="C4:F4"/>
    <mergeCell ref="G4:J4"/>
    <mergeCell ref="B15:J15"/>
  </mergeCells>
  <phoneticPr fontId="2"/>
  <pageMargins left="0.63" right="0.24" top="0.36" bottom="0.53" header="0.23" footer="0.31"/>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92D050"/>
  </sheetPr>
  <dimension ref="A1:AH37"/>
  <sheetViews>
    <sheetView view="pageBreakPreview" zoomScaleNormal="75" zoomScaleSheetLayoutView="100" workbookViewId="0">
      <selection activeCell="H26" sqref="H26"/>
    </sheetView>
  </sheetViews>
  <sheetFormatPr defaultRowHeight="13.5"/>
  <cols>
    <col min="1" max="1" width="3.5" style="11" customWidth="1"/>
    <col min="2" max="2" width="9" style="10"/>
    <col min="3" max="14" width="4.25" style="10" customWidth="1"/>
    <col min="15" max="20" width="5.25" style="10" customWidth="1"/>
    <col min="21" max="21" width="4.125" style="11" customWidth="1"/>
    <col min="22" max="40" width="2.5" style="11" customWidth="1"/>
    <col min="41" max="16384" width="9" style="11"/>
  </cols>
  <sheetData>
    <row r="1" spans="2:34" ht="8.25" customHeight="1" thickBot="1">
      <c r="T1" s="11"/>
    </row>
    <row r="2" spans="2:34" ht="30" customHeight="1" thickBot="1">
      <c r="B2" s="305" t="s">
        <v>37</v>
      </c>
      <c r="C2" s="616" t="str">
        <f>B3</f>
        <v>長尾</v>
      </c>
      <c r="D2" s="616"/>
      <c r="E2" s="616"/>
      <c r="F2" s="615" t="str">
        <f>B4</f>
        <v>香里丘</v>
      </c>
      <c r="G2" s="616"/>
      <c r="H2" s="617"/>
      <c r="I2" s="662" t="str">
        <f>B5</f>
        <v>市岡</v>
      </c>
      <c r="J2" s="663"/>
      <c r="K2" s="663"/>
      <c r="L2" s="662" t="str">
        <f>B6</f>
        <v>牧野</v>
      </c>
      <c r="M2" s="663"/>
      <c r="N2" s="664"/>
      <c r="O2" s="292" t="s">
        <v>28</v>
      </c>
      <c r="P2" s="291" t="s">
        <v>29</v>
      </c>
      <c r="Q2" s="302" t="s">
        <v>379</v>
      </c>
      <c r="R2" s="295" t="s">
        <v>380</v>
      </c>
      <c r="S2" s="298" t="s">
        <v>378</v>
      </c>
      <c r="T2" s="306" t="s">
        <v>391</v>
      </c>
      <c r="U2" s="11">
        <v>1</v>
      </c>
      <c r="V2" s="11">
        <v>2</v>
      </c>
      <c r="W2" s="11">
        <v>3</v>
      </c>
      <c r="X2" s="11">
        <v>4</v>
      </c>
      <c r="Z2" s="11">
        <v>1</v>
      </c>
      <c r="AA2" s="11">
        <v>2</v>
      </c>
      <c r="AB2" s="11">
        <v>3</v>
      </c>
      <c r="AC2" s="11">
        <v>4</v>
      </c>
      <c r="AE2" s="11">
        <v>1</v>
      </c>
      <c r="AF2" s="11">
        <v>2</v>
      </c>
      <c r="AG2" s="11">
        <v>3</v>
      </c>
      <c r="AH2" s="11">
        <v>4</v>
      </c>
    </row>
    <row r="3" spans="2:34" ht="30" customHeight="1" thickTop="1">
      <c r="B3" s="268" t="str">
        <f>予選記入用!C39</f>
        <v>長尾</v>
      </c>
      <c r="C3" s="656"/>
      <c r="D3" s="657"/>
      <c r="E3" s="658"/>
      <c r="F3" s="322">
        <f>E4</f>
        <v>21</v>
      </c>
      <c r="G3" s="323" t="str">
        <f>IF(D4="○","×",IF(D4="×","○",IF(D4="△","△")))</f>
        <v>×</v>
      </c>
      <c r="H3" s="324">
        <f>C4</f>
        <v>42</v>
      </c>
      <c r="I3" s="325">
        <f>E5</f>
        <v>27</v>
      </c>
      <c r="J3" s="326" t="str">
        <f>IF(D5="○","×",IF(D5="×","○",IF(D5="△","△")))</f>
        <v>×</v>
      </c>
      <c r="K3" s="327">
        <f>C5</f>
        <v>52</v>
      </c>
      <c r="L3" s="325">
        <f>E6</f>
        <v>13</v>
      </c>
      <c r="M3" s="326" t="str">
        <f>IF(D6="○","×",IF(D6="×","○",IF(D6="△","△")))</f>
        <v>×</v>
      </c>
      <c r="N3" s="327">
        <f>C6</f>
        <v>44</v>
      </c>
      <c r="O3" s="446">
        <f>SUM(U3:X3)</f>
        <v>0</v>
      </c>
      <c r="P3" s="447">
        <f>SUM(Z3:AC3)</f>
        <v>3</v>
      </c>
      <c r="Q3" s="460">
        <f>F3+I3+L3</f>
        <v>61</v>
      </c>
      <c r="R3" s="461">
        <f>H3+K3+N3</f>
        <v>138</v>
      </c>
      <c r="S3" s="462">
        <f>Q3-R3</f>
        <v>-77</v>
      </c>
      <c r="T3" s="452">
        <f>RANK(O3,$O$3:$O$6,0)</f>
        <v>4</v>
      </c>
      <c r="U3" s="11" t="str">
        <f>IF(D3="○",1,"")</f>
        <v/>
      </c>
      <c r="V3" s="11" t="str">
        <f>IF(G3="○",1,"")</f>
        <v/>
      </c>
      <c r="W3" s="11" t="str">
        <f>IF(J3="○",1,"")</f>
        <v/>
      </c>
      <c r="X3" s="11" t="str">
        <f>IF(M3="○",1,"")</f>
        <v/>
      </c>
      <c r="Z3" s="11" t="str">
        <f>IF(D3="×",1,"")</f>
        <v/>
      </c>
      <c r="AA3" s="11">
        <f>IF(G3="×",1,"")</f>
        <v>1</v>
      </c>
      <c r="AB3" s="11">
        <f>IF(J3="×",1,"")</f>
        <v>1</v>
      </c>
      <c r="AC3" s="11">
        <f>IF(M3="×",1,"")</f>
        <v>1</v>
      </c>
      <c r="AE3" s="11" t="str">
        <f>IF(D3="△",1,"")</f>
        <v/>
      </c>
      <c r="AF3" s="11" t="str">
        <f>IF(G3="△",1,"")</f>
        <v/>
      </c>
      <c r="AG3" s="11" t="str">
        <f>IF(J3="△",1,"")</f>
        <v/>
      </c>
      <c r="AH3" s="11" t="str">
        <f>IF(M3="△",1,"")</f>
        <v/>
      </c>
    </row>
    <row r="4" spans="2:34" ht="30" customHeight="1">
      <c r="B4" s="25" t="str">
        <f>予選記入用!H39</f>
        <v>香里丘</v>
      </c>
      <c r="C4" s="328">
        <v>42</v>
      </c>
      <c r="D4" s="329" t="str">
        <f>IF(C4&gt;E4,"○",IF(C4&lt;E4,"×",IF(C4=E4,"△")))</f>
        <v>○</v>
      </c>
      <c r="E4" s="330">
        <v>21</v>
      </c>
      <c r="F4" s="659"/>
      <c r="G4" s="660"/>
      <c r="H4" s="661"/>
      <c r="I4" s="331">
        <f>H5</f>
        <v>36</v>
      </c>
      <c r="J4" s="329" t="str">
        <f>IF(G5="○","×",IF(G5="×","○",IF(G5="△","△")))</f>
        <v>×</v>
      </c>
      <c r="K4" s="330">
        <f>F5</f>
        <v>45</v>
      </c>
      <c r="L4" s="331">
        <f>H6</f>
        <v>18</v>
      </c>
      <c r="M4" s="329" t="str">
        <f>IF(G6="○","×",IF(G6="×","○",IF(G6="△","△")))</f>
        <v>×</v>
      </c>
      <c r="N4" s="330">
        <f>F6</f>
        <v>23</v>
      </c>
      <c r="O4" s="448">
        <f>SUM(U4:X4)</f>
        <v>1</v>
      </c>
      <c r="P4" s="449">
        <f>SUM(Z4:AC4)</f>
        <v>2</v>
      </c>
      <c r="Q4" s="463">
        <f>C4+I4+L4</f>
        <v>96</v>
      </c>
      <c r="R4" s="464">
        <f>E4+K4+N4</f>
        <v>89</v>
      </c>
      <c r="S4" s="465">
        <f>Q4-R4</f>
        <v>7</v>
      </c>
      <c r="T4" s="453">
        <f>RANK(O4,$O$3:$O$6,0)</f>
        <v>3</v>
      </c>
      <c r="U4" s="11">
        <f>IF(D4="○",1,"")</f>
        <v>1</v>
      </c>
      <c r="V4" s="11" t="str">
        <f>IF(G4="○",1,"")</f>
        <v/>
      </c>
      <c r="W4" s="11" t="str">
        <f>IF(J4="○",1,"")</f>
        <v/>
      </c>
      <c r="X4" s="11" t="str">
        <f>IF(M4="○",1,"")</f>
        <v/>
      </c>
      <c r="Z4" s="11" t="str">
        <f>IF(D4="×",1,"")</f>
        <v/>
      </c>
      <c r="AA4" s="11" t="str">
        <f>IF(G4="×",1,"")</f>
        <v/>
      </c>
      <c r="AB4" s="11">
        <f>IF(J4="×",1,"")</f>
        <v>1</v>
      </c>
      <c r="AC4" s="11">
        <f>IF(M4="×",1,"")</f>
        <v>1</v>
      </c>
      <c r="AE4" s="11" t="str">
        <f>IF(D4="△",1,"")</f>
        <v/>
      </c>
      <c r="AF4" s="11" t="str">
        <f>IF(G4="△",1,"")</f>
        <v/>
      </c>
      <c r="AG4" s="11" t="str">
        <f>IF(J4="△",1,"")</f>
        <v/>
      </c>
      <c r="AH4" s="11" t="str">
        <f>IF(M4="△",1,"")</f>
        <v/>
      </c>
    </row>
    <row r="5" spans="2:34" ht="30" customHeight="1">
      <c r="B5" s="25" t="str">
        <f>予選記入用!M39</f>
        <v>市岡</v>
      </c>
      <c r="C5" s="328">
        <v>52</v>
      </c>
      <c r="D5" s="329" t="str">
        <f>IF(C5&gt;E5,"○",IF(C5&lt;E5,"×",IF(C5=E5,"△")))</f>
        <v>○</v>
      </c>
      <c r="E5" s="330">
        <v>27</v>
      </c>
      <c r="F5" s="331">
        <v>45</v>
      </c>
      <c r="G5" s="329" t="str">
        <f>IF(F5&gt;H5,"○",IF(F5&lt;H5,"×",IF(F5=H5,"△")))</f>
        <v>○</v>
      </c>
      <c r="H5" s="330">
        <v>36</v>
      </c>
      <c r="I5" s="659"/>
      <c r="J5" s="660"/>
      <c r="K5" s="661"/>
      <c r="L5" s="17">
        <f>K6</f>
        <v>19</v>
      </c>
      <c r="M5" s="329" t="str">
        <f>IF(J6="○","×",IF(J6="×","○",IF(J6="△","△")))</f>
        <v>×</v>
      </c>
      <c r="N5" s="330">
        <f>I6</f>
        <v>22</v>
      </c>
      <c r="O5" s="448">
        <f>SUM(U5:X5)</f>
        <v>2</v>
      </c>
      <c r="P5" s="449">
        <f>SUM(Z5:AC5)</f>
        <v>1</v>
      </c>
      <c r="Q5" s="463">
        <f>F5+C5+L5</f>
        <v>116</v>
      </c>
      <c r="R5" s="464">
        <f>H5+E5+N5</f>
        <v>85</v>
      </c>
      <c r="S5" s="465">
        <f>Q5-R5</f>
        <v>31</v>
      </c>
      <c r="T5" s="453">
        <f>RANK(O5,$O$3:$O$6,0)</f>
        <v>2</v>
      </c>
      <c r="U5" s="11">
        <f>IF(D5="○",1,"")</f>
        <v>1</v>
      </c>
      <c r="V5" s="11">
        <f>IF(G5="○",1,"")</f>
        <v>1</v>
      </c>
      <c r="W5" s="11" t="str">
        <f>IF(J5="○",1,"")</f>
        <v/>
      </c>
      <c r="X5" s="11" t="str">
        <f>IF(M5="○",1,"")</f>
        <v/>
      </c>
      <c r="Z5" s="11" t="str">
        <f>IF(D5="×",1,"")</f>
        <v/>
      </c>
      <c r="AA5" s="11" t="str">
        <f>IF(G5="×",1,"")</f>
        <v/>
      </c>
      <c r="AB5" s="11" t="str">
        <f>IF(J5="×",1,"")</f>
        <v/>
      </c>
      <c r="AC5" s="11">
        <f>IF(M5="×",1,"")</f>
        <v>1</v>
      </c>
      <c r="AE5" s="11" t="str">
        <f>IF(D5="△",1,"")</f>
        <v/>
      </c>
      <c r="AF5" s="11" t="str">
        <f>IF(G5="△",1,"")</f>
        <v/>
      </c>
      <c r="AG5" s="11" t="str">
        <f>IF(J5="△",1,"")</f>
        <v/>
      </c>
      <c r="AH5" s="11" t="str">
        <f>IF(M5="△",1,"")</f>
        <v/>
      </c>
    </row>
    <row r="6" spans="2:34" ht="30" customHeight="1" thickBot="1">
      <c r="B6" s="26" t="str">
        <f>予選記入用!R39</f>
        <v>牧野</v>
      </c>
      <c r="C6" s="332">
        <v>44</v>
      </c>
      <c r="D6" s="333" t="str">
        <f>IF(C6&gt;E6,"○",IF(C6&lt;E6,"×",IF(C6=E6,"△")))</f>
        <v>○</v>
      </c>
      <c r="E6" s="334">
        <v>13</v>
      </c>
      <c r="F6" s="335">
        <v>23</v>
      </c>
      <c r="G6" s="333" t="str">
        <f>IF(F6&gt;H6,"○",IF(F6&lt;H6,"×",IF(F6=H6,"△")))</f>
        <v>○</v>
      </c>
      <c r="H6" s="334">
        <v>18</v>
      </c>
      <c r="I6" s="335">
        <v>22</v>
      </c>
      <c r="J6" s="333" t="str">
        <f>IF(I6&gt;K6,"○",IF(I6&lt;K6,"×",IF(I6=K6,"△")))</f>
        <v>○</v>
      </c>
      <c r="K6" s="334">
        <v>19</v>
      </c>
      <c r="L6" s="665"/>
      <c r="M6" s="666"/>
      <c r="N6" s="667"/>
      <c r="O6" s="450">
        <f>SUM(U6:X6)</f>
        <v>3</v>
      </c>
      <c r="P6" s="451">
        <f>SUM(Z6:AC6)</f>
        <v>0</v>
      </c>
      <c r="Q6" s="466">
        <f>F6+I6+C6</f>
        <v>89</v>
      </c>
      <c r="R6" s="467">
        <f>H6+K6+E6</f>
        <v>50</v>
      </c>
      <c r="S6" s="468">
        <f>Q6-R6</f>
        <v>39</v>
      </c>
      <c r="T6" s="454">
        <f>RANK(O6,$O$3:$O$6,0)</f>
        <v>1</v>
      </c>
      <c r="U6" s="11">
        <f>IF(D6="○",1,"")</f>
        <v>1</v>
      </c>
      <c r="V6" s="11">
        <f>IF(G6="○",1,"")</f>
        <v>1</v>
      </c>
      <c r="W6" s="11">
        <f>IF(J6="○",1,"")</f>
        <v>1</v>
      </c>
      <c r="X6" s="11" t="str">
        <f>IF(M6="○",1,"")</f>
        <v/>
      </c>
      <c r="Z6" s="11" t="str">
        <f>IF(D6="×",1,"")</f>
        <v/>
      </c>
      <c r="AA6" s="11" t="str">
        <f>IF(G6="×",1,"")</f>
        <v/>
      </c>
      <c r="AB6" s="11" t="str">
        <f>IF(J6="×",1,"")</f>
        <v/>
      </c>
      <c r="AC6" s="11" t="str">
        <f>IF(M6="×",1,"")</f>
        <v/>
      </c>
      <c r="AE6" s="11" t="str">
        <f>IF(D6="△",1,"")</f>
        <v/>
      </c>
      <c r="AF6" s="11" t="str">
        <f>IF(G6="△",1,"")</f>
        <v/>
      </c>
      <c r="AG6" s="11" t="str">
        <f>IF(J6="△",1,"")</f>
        <v/>
      </c>
      <c r="AH6" s="11" t="str">
        <f>IF(M6="△",1,"")</f>
        <v/>
      </c>
    </row>
    <row r="7" spans="2:34" ht="7.5" customHeight="1">
      <c r="T7" s="11"/>
    </row>
    <row r="8" spans="2:34" ht="7.5" customHeight="1" thickBot="1">
      <c r="T8" s="11"/>
    </row>
    <row r="9" spans="2:34" ht="30" customHeight="1" thickBot="1">
      <c r="B9" s="305" t="s">
        <v>392</v>
      </c>
      <c r="C9" s="616" t="str">
        <f>B10</f>
        <v>寝屋川</v>
      </c>
      <c r="D9" s="616"/>
      <c r="E9" s="616"/>
      <c r="F9" s="615" t="str">
        <f>B11</f>
        <v>枚方</v>
      </c>
      <c r="G9" s="616"/>
      <c r="H9" s="617"/>
      <c r="I9" s="662" t="str">
        <f>B12</f>
        <v>芦間</v>
      </c>
      <c r="J9" s="663"/>
      <c r="K9" s="663"/>
      <c r="L9" s="662" t="str">
        <f>B13</f>
        <v>枚方津田</v>
      </c>
      <c r="M9" s="663"/>
      <c r="N9" s="664"/>
      <c r="O9" s="292" t="s">
        <v>28</v>
      </c>
      <c r="P9" s="291" t="s">
        <v>29</v>
      </c>
      <c r="Q9" s="302" t="s">
        <v>379</v>
      </c>
      <c r="R9" s="295" t="s">
        <v>380</v>
      </c>
      <c r="S9" s="298" t="s">
        <v>378</v>
      </c>
      <c r="T9" s="306" t="s">
        <v>391</v>
      </c>
      <c r="U9" s="11">
        <v>1</v>
      </c>
      <c r="V9" s="11">
        <v>2</v>
      </c>
      <c r="W9" s="11">
        <v>3</v>
      </c>
      <c r="X9" s="11">
        <v>4</v>
      </c>
      <c r="Z9" s="11">
        <v>1</v>
      </c>
      <c r="AA9" s="11">
        <v>2</v>
      </c>
      <c r="AB9" s="11">
        <v>3</v>
      </c>
      <c r="AC9" s="11">
        <v>4</v>
      </c>
      <c r="AE9" s="11">
        <v>1</v>
      </c>
      <c r="AF9" s="11">
        <v>2</v>
      </c>
      <c r="AG9" s="11">
        <v>3</v>
      </c>
      <c r="AH9" s="11">
        <v>4</v>
      </c>
    </row>
    <row r="10" spans="2:34" ht="30" customHeight="1" thickTop="1">
      <c r="B10" s="268" t="str">
        <f>予選記入用!C40</f>
        <v>寝屋川</v>
      </c>
      <c r="C10" s="656"/>
      <c r="D10" s="657"/>
      <c r="E10" s="658"/>
      <c r="F10" s="322">
        <f>E11</f>
        <v>38</v>
      </c>
      <c r="G10" s="323" t="str">
        <f>IF(D11="○","×",IF(D11="×","○",IF(D11="△","△")))</f>
        <v>○</v>
      </c>
      <c r="H10" s="324">
        <f>C11</f>
        <v>8</v>
      </c>
      <c r="I10" s="325">
        <f>E12</f>
        <v>38</v>
      </c>
      <c r="J10" s="326" t="str">
        <f>IF(D12="○","×",IF(D12="×","○",IF(D12="△","△")))</f>
        <v>○</v>
      </c>
      <c r="K10" s="327">
        <f>C12</f>
        <v>23</v>
      </c>
      <c r="L10" s="325">
        <f>E13</f>
        <v>22</v>
      </c>
      <c r="M10" s="326" t="str">
        <f>IF(D13="○","×",IF(D13="×","○",IF(D13="△","△")))</f>
        <v>○</v>
      </c>
      <c r="N10" s="327">
        <f>C13</f>
        <v>21</v>
      </c>
      <c r="O10" s="446">
        <f>SUM(U10:X10)</f>
        <v>3</v>
      </c>
      <c r="P10" s="447">
        <f>SUM(Z10:AC10)</f>
        <v>0</v>
      </c>
      <c r="Q10" s="460">
        <f>F10+I10+L10</f>
        <v>98</v>
      </c>
      <c r="R10" s="461">
        <f>H10+K10+N10</f>
        <v>52</v>
      </c>
      <c r="S10" s="462">
        <f>Q10-R10</f>
        <v>46</v>
      </c>
      <c r="T10" s="452">
        <f>RANK(O10,$O$10:$O$13,0)</f>
        <v>1</v>
      </c>
      <c r="U10" s="11" t="str">
        <f>IF(D10="○",1,"")</f>
        <v/>
      </c>
      <c r="V10" s="11">
        <f>IF(G10="○",1,"")</f>
        <v>1</v>
      </c>
      <c r="W10" s="11">
        <f>IF(J10="○",1,"")</f>
        <v>1</v>
      </c>
      <c r="X10" s="11">
        <f>IF(M10="○",1,"")</f>
        <v>1</v>
      </c>
      <c r="Z10" s="11" t="str">
        <f>IF(D10="×",1,"")</f>
        <v/>
      </c>
      <c r="AA10" s="11" t="str">
        <f>IF(G10="×",1,"")</f>
        <v/>
      </c>
      <c r="AB10" s="11" t="str">
        <f>IF(J10="×",1,"")</f>
        <v/>
      </c>
      <c r="AC10" s="11" t="str">
        <f>IF(M10="×",1,"")</f>
        <v/>
      </c>
      <c r="AE10" s="11" t="str">
        <f>IF(D10="△",1,"")</f>
        <v/>
      </c>
      <c r="AF10" s="11" t="str">
        <f>IF(G10="△",1,"")</f>
        <v/>
      </c>
      <c r="AG10" s="11" t="str">
        <f>IF(J10="△",1,"")</f>
        <v/>
      </c>
      <c r="AH10" s="11" t="str">
        <f>IF(M10="△",1,"")</f>
        <v/>
      </c>
    </row>
    <row r="11" spans="2:34" ht="30" customHeight="1">
      <c r="B11" s="25" t="str">
        <f>予選記入用!H40</f>
        <v>枚方</v>
      </c>
      <c r="C11" s="328">
        <v>8</v>
      </c>
      <c r="D11" s="329" t="str">
        <f>IF(C11&gt;E11,"○",IF(C11&lt;E11,"×",IF(C11=E11,"△")))</f>
        <v>×</v>
      </c>
      <c r="E11" s="330">
        <v>38</v>
      </c>
      <c r="F11" s="659"/>
      <c r="G11" s="660"/>
      <c r="H11" s="661"/>
      <c r="I11" s="331">
        <f>H12</f>
        <v>31</v>
      </c>
      <c r="J11" s="329" t="str">
        <f>IF(G12="○","×",IF(G12="×","○",IF(G12="△","△")))</f>
        <v>×</v>
      </c>
      <c r="K11" s="330">
        <f>F12</f>
        <v>40</v>
      </c>
      <c r="L11" s="331">
        <f>H13</f>
        <v>18</v>
      </c>
      <c r="M11" s="329" t="str">
        <f>IF(G13="○","×",IF(G13="×","○",IF(G13="△","△")))</f>
        <v>×</v>
      </c>
      <c r="N11" s="330">
        <f>F13</f>
        <v>33</v>
      </c>
      <c r="O11" s="448">
        <f>SUM(U11:X11)</f>
        <v>0</v>
      </c>
      <c r="P11" s="449">
        <f>SUM(Z11:AC11)</f>
        <v>3</v>
      </c>
      <c r="Q11" s="463">
        <f>C11+I11+L11</f>
        <v>57</v>
      </c>
      <c r="R11" s="464">
        <f>E11+K11+N11</f>
        <v>111</v>
      </c>
      <c r="S11" s="465">
        <f>Q11-R11</f>
        <v>-54</v>
      </c>
      <c r="T11" s="453">
        <f>RANK(O11,$O$10:$O$13,0)</f>
        <v>4</v>
      </c>
      <c r="U11" s="11" t="str">
        <f>IF(D11="○",1,"")</f>
        <v/>
      </c>
      <c r="V11" s="11" t="str">
        <f>IF(G11="○",1,"")</f>
        <v/>
      </c>
      <c r="W11" s="11" t="str">
        <f>IF(J11="○",1,"")</f>
        <v/>
      </c>
      <c r="X11" s="11" t="str">
        <f>IF(M11="○",1,"")</f>
        <v/>
      </c>
      <c r="Z11" s="11">
        <f>IF(D11="×",1,"")</f>
        <v>1</v>
      </c>
      <c r="AA11" s="11" t="str">
        <f>IF(G11="×",1,"")</f>
        <v/>
      </c>
      <c r="AB11" s="11">
        <f>IF(J11="×",1,"")</f>
        <v>1</v>
      </c>
      <c r="AC11" s="11">
        <f>IF(M11="×",1,"")</f>
        <v>1</v>
      </c>
      <c r="AE11" s="11" t="str">
        <f>IF(D11="△",1,"")</f>
        <v/>
      </c>
      <c r="AF11" s="11" t="str">
        <f>IF(G11="△",1,"")</f>
        <v/>
      </c>
      <c r="AG11" s="11" t="str">
        <f>IF(J11="△",1,"")</f>
        <v/>
      </c>
      <c r="AH11" s="11" t="str">
        <f>IF(M11="△",1,"")</f>
        <v/>
      </c>
    </row>
    <row r="12" spans="2:34" ht="30" customHeight="1">
      <c r="B12" s="25" t="str">
        <f>予選記入用!M40</f>
        <v>芦間</v>
      </c>
      <c r="C12" s="328">
        <v>23</v>
      </c>
      <c r="D12" s="329" t="str">
        <f>IF(C12&gt;E12,"○",IF(C12&lt;E12,"×",IF(C12=E12,"△")))</f>
        <v>×</v>
      </c>
      <c r="E12" s="330">
        <v>38</v>
      </c>
      <c r="F12" s="331">
        <v>40</v>
      </c>
      <c r="G12" s="329" t="str">
        <f>IF(F12&gt;H12,"○",IF(F12&lt;H12,"×",IF(F12=H12,"△")))</f>
        <v>○</v>
      </c>
      <c r="H12" s="330">
        <v>31</v>
      </c>
      <c r="I12" s="659"/>
      <c r="J12" s="660"/>
      <c r="K12" s="661"/>
      <c r="L12" s="17">
        <f>K13</f>
        <v>24</v>
      </c>
      <c r="M12" s="329" t="str">
        <f>IF(J13="○","×",IF(J13="×","○",IF(J13="△","△")))</f>
        <v>×</v>
      </c>
      <c r="N12" s="330">
        <f>I13</f>
        <v>42</v>
      </c>
      <c r="O12" s="448">
        <f>SUM(U12:X12)</f>
        <v>1</v>
      </c>
      <c r="P12" s="449">
        <f>SUM(Z12:AC12)</f>
        <v>2</v>
      </c>
      <c r="Q12" s="463">
        <f>F12+C12+L12</f>
        <v>87</v>
      </c>
      <c r="R12" s="464">
        <f>H12+E12+N12</f>
        <v>111</v>
      </c>
      <c r="S12" s="465">
        <f>Q12-R12</f>
        <v>-24</v>
      </c>
      <c r="T12" s="453">
        <f>RANK(O12,$O$10:$O$13,0)</f>
        <v>3</v>
      </c>
      <c r="U12" s="11" t="str">
        <f>IF(D12="○",1,"")</f>
        <v/>
      </c>
      <c r="V12" s="11">
        <f>IF(G12="○",1,"")</f>
        <v>1</v>
      </c>
      <c r="W12" s="11" t="str">
        <f>IF(J12="○",1,"")</f>
        <v/>
      </c>
      <c r="X12" s="11" t="str">
        <f>IF(M12="○",1,"")</f>
        <v/>
      </c>
      <c r="Z12" s="11">
        <f>IF(D12="×",1,"")</f>
        <v>1</v>
      </c>
      <c r="AA12" s="11" t="str">
        <f>IF(G12="×",1,"")</f>
        <v/>
      </c>
      <c r="AB12" s="11" t="str">
        <f>IF(J12="×",1,"")</f>
        <v/>
      </c>
      <c r="AC12" s="11">
        <f>IF(M12="×",1,"")</f>
        <v>1</v>
      </c>
      <c r="AE12" s="11" t="str">
        <f>IF(D12="△",1,"")</f>
        <v/>
      </c>
      <c r="AF12" s="11" t="str">
        <f>IF(G12="△",1,"")</f>
        <v/>
      </c>
      <c r="AG12" s="11" t="str">
        <f>IF(J12="△",1,"")</f>
        <v/>
      </c>
      <c r="AH12" s="11" t="str">
        <f>IF(M12="△",1,"")</f>
        <v/>
      </c>
    </row>
    <row r="13" spans="2:34" ht="30" customHeight="1" thickBot="1">
      <c r="B13" s="26" t="str">
        <f>予選記入用!R40</f>
        <v>枚方津田</v>
      </c>
      <c r="C13" s="332">
        <v>21</v>
      </c>
      <c r="D13" s="333" t="str">
        <f>IF(C13&gt;E13,"○",IF(C13&lt;E13,"×",IF(C13=E13,"△")))</f>
        <v>×</v>
      </c>
      <c r="E13" s="334">
        <v>22</v>
      </c>
      <c r="F13" s="335">
        <v>33</v>
      </c>
      <c r="G13" s="333" t="str">
        <f>IF(F13&gt;H13,"○",IF(F13&lt;H13,"×",IF(F13=H13,"△")))</f>
        <v>○</v>
      </c>
      <c r="H13" s="334">
        <v>18</v>
      </c>
      <c r="I13" s="335">
        <v>42</v>
      </c>
      <c r="J13" s="333" t="str">
        <f>IF(I13&gt;K13,"○",IF(I13&lt;K13,"×",IF(I13=K13,"△")))</f>
        <v>○</v>
      </c>
      <c r="K13" s="334">
        <v>24</v>
      </c>
      <c r="L13" s="665"/>
      <c r="M13" s="666"/>
      <c r="N13" s="667"/>
      <c r="O13" s="450">
        <f>SUM(U13:X13)</f>
        <v>2</v>
      </c>
      <c r="P13" s="451">
        <f>SUM(Z13:AC13)</f>
        <v>1</v>
      </c>
      <c r="Q13" s="466">
        <f>F13+I13+C13</f>
        <v>96</v>
      </c>
      <c r="R13" s="467">
        <f>H13+K13+E13</f>
        <v>64</v>
      </c>
      <c r="S13" s="468">
        <f>Q13-R13</f>
        <v>32</v>
      </c>
      <c r="T13" s="454">
        <f>RANK(O13,$O$10:$O$13,0)</f>
        <v>2</v>
      </c>
      <c r="U13" s="11" t="str">
        <f>IF(D13="○",1,"")</f>
        <v/>
      </c>
      <c r="V13" s="11">
        <f>IF(G13="○",1,"")</f>
        <v>1</v>
      </c>
      <c r="W13" s="11">
        <f>IF(J13="○",1,"")</f>
        <v>1</v>
      </c>
      <c r="X13" s="11" t="str">
        <f>IF(M13="○",1,"")</f>
        <v/>
      </c>
      <c r="Z13" s="11">
        <f>IF(D13="×",1,"")</f>
        <v>1</v>
      </c>
      <c r="AA13" s="11" t="str">
        <f>IF(G13="×",1,"")</f>
        <v/>
      </c>
      <c r="AB13" s="11" t="str">
        <f>IF(J13="×",1,"")</f>
        <v/>
      </c>
      <c r="AC13" s="11" t="str">
        <f>IF(M13="×",1,"")</f>
        <v/>
      </c>
      <c r="AE13" s="11" t="str">
        <f>IF(D13="△",1,"")</f>
        <v/>
      </c>
      <c r="AF13" s="11" t="str">
        <f>IF(G13="△",1,"")</f>
        <v/>
      </c>
      <c r="AG13" s="11" t="str">
        <f>IF(J13="△",1,"")</f>
        <v/>
      </c>
      <c r="AH13" s="11" t="str">
        <f>IF(M13="△",1,"")</f>
        <v/>
      </c>
    </row>
    <row r="14" spans="2:34" ht="7.5" customHeight="1">
      <c r="T14" s="11"/>
    </row>
    <row r="15" spans="2:34" ht="7.5" customHeight="1" thickBot="1">
      <c r="T15" s="11"/>
    </row>
    <row r="16" spans="2:34" ht="27.75" customHeight="1" thickBot="1">
      <c r="B16" s="305" t="s">
        <v>393</v>
      </c>
      <c r="C16" s="616" t="str">
        <f>B17</f>
        <v>大手前</v>
      </c>
      <c r="D16" s="616"/>
      <c r="E16" s="616"/>
      <c r="F16" s="615" t="str">
        <f>B18</f>
        <v>交野</v>
      </c>
      <c r="G16" s="616"/>
      <c r="H16" s="617"/>
      <c r="I16" s="662" t="str">
        <f>B19</f>
        <v>旭</v>
      </c>
      <c r="J16" s="663"/>
      <c r="K16" s="663"/>
      <c r="L16" s="662" t="str">
        <f>B20</f>
        <v>四條畷</v>
      </c>
      <c r="M16" s="663"/>
      <c r="N16" s="664"/>
      <c r="O16" s="292" t="s">
        <v>28</v>
      </c>
      <c r="P16" s="291" t="s">
        <v>29</v>
      </c>
      <c r="Q16" s="302" t="s">
        <v>379</v>
      </c>
      <c r="R16" s="295" t="s">
        <v>380</v>
      </c>
      <c r="S16" s="298" t="s">
        <v>378</v>
      </c>
      <c r="T16" s="306" t="s">
        <v>391</v>
      </c>
      <c r="U16" s="11">
        <v>1</v>
      </c>
      <c r="V16" s="11">
        <v>2</v>
      </c>
      <c r="W16" s="11">
        <v>3</v>
      </c>
      <c r="X16" s="11">
        <v>4</v>
      </c>
      <c r="Z16" s="11">
        <v>1</v>
      </c>
      <c r="AA16" s="11">
        <v>2</v>
      </c>
      <c r="AB16" s="11">
        <v>3</v>
      </c>
      <c r="AC16" s="11">
        <v>4</v>
      </c>
      <c r="AE16" s="11">
        <v>1</v>
      </c>
      <c r="AF16" s="11">
        <v>2</v>
      </c>
      <c r="AG16" s="11">
        <v>3</v>
      </c>
      <c r="AH16" s="11">
        <v>4</v>
      </c>
    </row>
    <row r="17" spans="1:34" ht="30" customHeight="1" thickTop="1">
      <c r="B17" s="268" t="str">
        <f>予選記入用!C41</f>
        <v>大手前</v>
      </c>
      <c r="C17" s="656"/>
      <c r="D17" s="657"/>
      <c r="E17" s="658"/>
      <c r="F17" s="322">
        <f>E18</f>
        <v>19</v>
      </c>
      <c r="G17" s="323" t="str">
        <f>IF(D18="○","×",IF(D18="×","○",IF(D18="△","△")))</f>
        <v>×</v>
      </c>
      <c r="H17" s="324">
        <f>C18</f>
        <v>33</v>
      </c>
      <c r="I17" s="325">
        <f>E19</f>
        <v>42</v>
      </c>
      <c r="J17" s="326" t="str">
        <f>IF(D19="○","×",IF(D19="×","○",IF(D19="△","△")))</f>
        <v>○</v>
      </c>
      <c r="K17" s="327">
        <f>C19</f>
        <v>28</v>
      </c>
      <c r="L17" s="325">
        <f>E20</f>
        <v>28</v>
      </c>
      <c r="M17" s="326" t="str">
        <f>IF(D20="○","×",IF(D20="×","○",IF(D20="△","△")))</f>
        <v>○</v>
      </c>
      <c r="N17" s="327">
        <f>C20</f>
        <v>27</v>
      </c>
      <c r="O17" s="446">
        <f>SUM(U17:X17)</f>
        <v>2</v>
      </c>
      <c r="P17" s="447">
        <f>SUM(Z17:AC17)</f>
        <v>1</v>
      </c>
      <c r="Q17" s="460">
        <f>F17+I17+L17</f>
        <v>89</v>
      </c>
      <c r="R17" s="461">
        <f>H17+K17+N17</f>
        <v>88</v>
      </c>
      <c r="S17" s="462">
        <f>Q17-R17</f>
        <v>1</v>
      </c>
      <c r="T17" s="455">
        <v>2</v>
      </c>
      <c r="U17" s="11" t="str">
        <f>IF(D17="○",1,"")</f>
        <v/>
      </c>
      <c r="V17" s="11" t="str">
        <f>IF(G17="○",1,"")</f>
        <v/>
      </c>
      <c r="W17" s="11">
        <f>IF(J17="○",1,"")</f>
        <v>1</v>
      </c>
      <c r="X17" s="11">
        <f>IF(M17="○",1,"")</f>
        <v>1</v>
      </c>
      <c r="Z17" s="11" t="str">
        <f>IF(D17="×",1,"")</f>
        <v/>
      </c>
      <c r="AA17" s="11">
        <f>IF(G17="×",1,"")</f>
        <v>1</v>
      </c>
      <c r="AB17" s="11" t="str">
        <f>IF(J17="×",1,"")</f>
        <v/>
      </c>
      <c r="AC17" s="11" t="str">
        <f>IF(M17="×",1,"")</f>
        <v/>
      </c>
      <c r="AE17" s="11" t="str">
        <f>IF(D17="△",1,"")</f>
        <v/>
      </c>
      <c r="AF17" s="11" t="str">
        <f>IF(G17="△",1,"")</f>
        <v/>
      </c>
      <c r="AG17" s="11" t="str">
        <f>IF(J17="△",1,"")</f>
        <v/>
      </c>
      <c r="AH17" s="11" t="str">
        <f>IF(M17="△",1,"")</f>
        <v/>
      </c>
    </row>
    <row r="18" spans="1:34" ht="30" customHeight="1">
      <c r="B18" s="25" t="str">
        <f>予選記入用!H41</f>
        <v>交野</v>
      </c>
      <c r="C18" s="328">
        <v>33</v>
      </c>
      <c r="D18" s="329" t="str">
        <f>IF(C18&gt;E18,"○",IF(C18&lt;E18,"×",IF(C18=E18,"△")))</f>
        <v>○</v>
      </c>
      <c r="E18" s="330">
        <v>19</v>
      </c>
      <c r="F18" s="659"/>
      <c r="G18" s="660"/>
      <c r="H18" s="661"/>
      <c r="I18" s="331">
        <f>H19</f>
        <v>19</v>
      </c>
      <c r="J18" s="329" t="str">
        <f>IF(G19="○","×",IF(G19="×","○",IF(G19="△","△")))</f>
        <v>×</v>
      </c>
      <c r="K18" s="330">
        <f>F19</f>
        <v>21</v>
      </c>
      <c r="L18" s="331">
        <f>H20</f>
        <v>19</v>
      </c>
      <c r="M18" s="329" t="str">
        <f>IF(G20="○","×",IF(G20="×","○",IF(G20="△","△")))</f>
        <v>○</v>
      </c>
      <c r="N18" s="330">
        <f>F20</f>
        <v>17</v>
      </c>
      <c r="O18" s="448">
        <f>SUM(U18:X18)</f>
        <v>2</v>
      </c>
      <c r="P18" s="449">
        <f>SUM(Z18:AC18)</f>
        <v>1</v>
      </c>
      <c r="Q18" s="463">
        <f>C18+I18+L18</f>
        <v>71</v>
      </c>
      <c r="R18" s="464">
        <f>E18+K18+N18</f>
        <v>57</v>
      </c>
      <c r="S18" s="465">
        <f>Q18-R18</f>
        <v>14</v>
      </c>
      <c r="T18" s="456">
        <f>RANK(O18,$O$17:$O$20,0)</f>
        <v>1</v>
      </c>
      <c r="U18" s="11">
        <f>IF(D18="○",1,"")</f>
        <v>1</v>
      </c>
      <c r="V18" s="11" t="str">
        <f>IF(G18="○",1,"")</f>
        <v/>
      </c>
      <c r="W18" s="11" t="str">
        <f>IF(J18="○",1,"")</f>
        <v/>
      </c>
      <c r="X18" s="11">
        <f>IF(M18="○",1,"")</f>
        <v>1</v>
      </c>
      <c r="Z18" s="11" t="str">
        <f>IF(D18="×",1,"")</f>
        <v/>
      </c>
      <c r="AA18" s="11" t="str">
        <f>IF(G18="×",1,"")</f>
        <v/>
      </c>
      <c r="AB18" s="11">
        <f>IF(J18="×",1,"")</f>
        <v>1</v>
      </c>
      <c r="AC18" s="11" t="str">
        <f>IF(M18="×",1,"")</f>
        <v/>
      </c>
      <c r="AE18" s="11" t="str">
        <f>IF(D18="△",1,"")</f>
        <v/>
      </c>
      <c r="AF18" s="11" t="str">
        <f>IF(G18="△",1,"")</f>
        <v/>
      </c>
      <c r="AG18" s="11" t="str">
        <f>IF(J18="△",1,"")</f>
        <v/>
      </c>
      <c r="AH18" s="11" t="str">
        <f>IF(M18="△",1,"")</f>
        <v/>
      </c>
    </row>
    <row r="19" spans="1:34" ht="30" customHeight="1">
      <c r="B19" s="25" t="str">
        <f>予選記入用!M41</f>
        <v>旭</v>
      </c>
      <c r="C19" s="328">
        <v>28</v>
      </c>
      <c r="D19" s="329" t="str">
        <f>IF(C19&gt;E19,"○",IF(C19&lt;E19,"×",IF(C19=E19,"△")))</f>
        <v>×</v>
      </c>
      <c r="E19" s="330">
        <v>42</v>
      </c>
      <c r="F19" s="331">
        <v>21</v>
      </c>
      <c r="G19" s="329" t="str">
        <f>IF(F19&gt;H19,"○",IF(F19&lt;H19,"×",IF(F19=H19,"△")))</f>
        <v>○</v>
      </c>
      <c r="H19" s="330">
        <v>19</v>
      </c>
      <c r="I19" s="659"/>
      <c r="J19" s="660"/>
      <c r="K19" s="661"/>
      <c r="L19" s="17">
        <f>K20</f>
        <v>20</v>
      </c>
      <c r="M19" s="329" t="str">
        <f>IF(J20="○","×",IF(J20="×","○",IF(J20="△","△")))</f>
        <v>×</v>
      </c>
      <c r="N19" s="330">
        <f>I20</f>
        <v>32</v>
      </c>
      <c r="O19" s="448">
        <f>SUM(U19:X19)</f>
        <v>1</v>
      </c>
      <c r="P19" s="449">
        <f>SUM(Z19:AC19)</f>
        <v>2</v>
      </c>
      <c r="Q19" s="463">
        <f>F19+C19+L19</f>
        <v>69</v>
      </c>
      <c r="R19" s="464">
        <f>H19+E19+N19</f>
        <v>93</v>
      </c>
      <c r="S19" s="465">
        <f>Q19-R19</f>
        <v>-24</v>
      </c>
      <c r="T19" s="456">
        <v>4</v>
      </c>
      <c r="U19" s="11" t="str">
        <f>IF(D19="○",1,"")</f>
        <v/>
      </c>
      <c r="V19" s="11">
        <f>IF(G19="○",1,"")</f>
        <v>1</v>
      </c>
      <c r="W19" s="11" t="str">
        <f>IF(J19="○",1,"")</f>
        <v/>
      </c>
      <c r="X19" s="11" t="str">
        <f>IF(M19="○",1,"")</f>
        <v/>
      </c>
      <c r="Z19" s="11">
        <f>IF(D19="×",1,"")</f>
        <v>1</v>
      </c>
      <c r="AA19" s="11" t="str">
        <f>IF(G19="×",1,"")</f>
        <v/>
      </c>
      <c r="AB19" s="11" t="str">
        <f>IF(J19="×",1,"")</f>
        <v/>
      </c>
      <c r="AC19" s="11">
        <f>IF(M19="×",1,"")</f>
        <v>1</v>
      </c>
      <c r="AE19" s="11" t="str">
        <f>IF(D19="△",1,"")</f>
        <v/>
      </c>
      <c r="AF19" s="11" t="str">
        <f>IF(G19="△",1,"")</f>
        <v/>
      </c>
      <c r="AG19" s="11" t="str">
        <f>IF(J19="△",1,"")</f>
        <v/>
      </c>
      <c r="AH19" s="11" t="str">
        <f>IF(M19="△",1,"")</f>
        <v/>
      </c>
    </row>
    <row r="20" spans="1:34" ht="30" customHeight="1" thickBot="1">
      <c r="B20" s="26" t="str">
        <f>予選記入用!R41</f>
        <v>四條畷</v>
      </c>
      <c r="C20" s="332">
        <v>27</v>
      </c>
      <c r="D20" s="333" t="str">
        <f>IF(C20&gt;E20,"○",IF(C20&lt;E20,"×",IF(C20=E20,"△")))</f>
        <v>×</v>
      </c>
      <c r="E20" s="334">
        <v>28</v>
      </c>
      <c r="F20" s="335">
        <v>17</v>
      </c>
      <c r="G20" s="333" t="str">
        <f>IF(F20&gt;H20,"○",IF(F20&lt;H20,"×",IF(F20=H20,"△")))</f>
        <v>×</v>
      </c>
      <c r="H20" s="334">
        <v>19</v>
      </c>
      <c r="I20" s="335">
        <v>32</v>
      </c>
      <c r="J20" s="333" t="str">
        <f>IF(I20&gt;K20,"○",IF(I20&lt;K20,"×",IF(I20=K20,"△")))</f>
        <v>○</v>
      </c>
      <c r="K20" s="334">
        <v>20</v>
      </c>
      <c r="L20" s="665"/>
      <c r="M20" s="666"/>
      <c r="N20" s="667"/>
      <c r="O20" s="450">
        <f>SUM(U20:X20)</f>
        <v>1</v>
      </c>
      <c r="P20" s="451">
        <f>SUM(Z20:AC20)</f>
        <v>2</v>
      </c>
      <c r="Q20" s="466">
        <f>F20+I20+C20</f>
        <v>76</v>
      </c>
      <c r="R20" s="467">
        <f>H20+K20+E20</f>
        <v>67</v>
      </c>
      <c r="S20" s="468">
        <f>Q20-R20</f>
        <v>9</v>
      </c>
      <c r="T20" s="457">
        <f>RANK(O20,$O$17:$O$20,0)</f>
        <v>3</v>
      </c>
      <c r="U20" s="11" t="str">
        <f>IF(D20="○",1,"")</f>
        <v/>
      </c>
      <c r="V20" s="11" t="str">
        <f>IF(G20="○",1,"")</f>
        <v/>
      </c>
      <c r="W20" s="11">
        <f>IF(J20="○",1,"")</f>
        <v>1</v>
      </c>
      <c r="X20" s="11" t="str">
        <f>IF(M20="○",1,"")</f>
        <v/>
      </c>
      <c r="Z20" s="11">
        <f>IF(D20="×",1,"")</f>
        <v>1</v>
      </c>
      <c r="AA20" s="11">
        <f>IF(G20="×",1,"")</f>
        <v>1</v>
      </c>
      <c r="AB20" s="11" t="str">
        <f>IF(J20="×",1,"")</f>
        <v/>
      </c>
      <c r="AC20" s="11" t="str">
        <f>IF(M20="×",1,"")</f>
        <v/>
      </c>
      <c r="AE20" s="11" t="str">
        <f>IF(D20="△",1,"")</f>
        <v/>
      </c>
      <c r="AF20" s="11" t="str">
        <f>IF(G20="△",1,"")</f>
        <v/>
      </c>
      <c r="AG20" s="11" t="str">
        <f>IF(J20="△",1,"")</f>
        <v/>
      </c>
      <c r="AH20" s="11" t="str">
        <f>IF(M20="△",1,"")</f>
        <v/>
      </c>
    </row>
    <row r="21" spans="1:34" ht="20.25" customHeight="1" thickBot="1">
      <c r="A21" s="19"/>
      <c r="B21" s="668" t="s">
        <v>564</v>
      </c>
      <c r="C21" s="668"/>
      <c r="D21" s="668"/>
      <c r="E21" s="668"/>
      <c r="F21" s="668"/>
      <c r="G21" s="668"/>
      <c r="H21" s="668"/>
      <c r="I21" s="668"/>
      <c r="J21" s="668"/>
      <c r="K21" s="668"/>
      <c r="L21" s="668"/>
      <c r="M21" s="668"/>
      <c r="N21" s="668"/>
      <c r="O21" s="668"/>
      <c r="P21" s="668"/>
      <c r="Q21" s="668"/>
      <c r="R21" s="668"/>
      <c r="S21" s="668"/>
      <c r="T21" s="668"/>
      <c r="U21" s="10"/>
    </row>
    <row r="22" spans="1:34" ht="30" customHeight="1" thickBot="1">
      <c r="B22" s="305" t="s">
        <v>394</v>
      </c>
      <c r="C22" s="616" t="str">
        <f>B23</f>
        <v>緑風冠</v>
      </c>
      <c r="D22" s="616"/>
      <c r="E22" s="616"/>
      <c r="F22" s="615" t="str">
        <f>B24</f>
        <v>港</v>
      </c>
      <c r="G22" s="616"/>
      <c r="H22" s="617"/>
      <c r="I22" s="662" t="str">
        <f>B25</f>
        <v>西寝屋川</v>
      </c>
      <c r="J22" s="663"/>
      <c r="K22" s="663"/>
      <c r="L22" s="662" t="str">
        <f>B26</f>
        <v>門真西</v>
      </c>
      <c r="M22" s="663"/>
      <c r="N22" s="664"/>
      <c r="O22" s="292" t="s">
        <v>28</v>
      </c>
      <c r="P22" s="291" t="s">
        <v>29</v>
      </c>
      <c r="Q22" s="302" t="s">
        <v>379</v>
      </c>
      <c r="R22" s="295" t="s">
        <v>380</v>
      </c>
      <c r="S22" s="298" t="s">
        <v>378</v>
      </c>
      <c r="T22" s="306" t="s">
        <v>391</v>
      </c>
      <c r="U22" s="11">
        <v>1</v>
      </c>
      <c r="V22" s="11">
        <v>2</v>
      </c>
      <c r="W22" s="11">
        <v>3</v>
      </c>
      <c r="X22" s="11">
        <v>4</v>
      </c>
      <c r="Z22" s="11">
        <v>1</v>
      </c>
      <c r="AA22" s="11">
        <v>2</v>
      </c>
      <c r="AB22" s="11">
        <v>3</v>
      </c>
      <c r="AC22" s="11">
        <v>4</v>
      </c>
      <c r="AE22" s="11">
        <v>1</v>
      </c>
      <c r="AF22" s="11">
        <v>2</v>
      </c>
      <c r="AG22" s="11">
        <v>3</v>
      </c>
      <c r="AH22" s="11">
        <v>4</v>
      </c>
    </row>
    <row r="23" spans="1:34" ht="30" customHeight="1" thickTop="1">
      <c r="B23" s="268" t="str">
        <f>予選記入用!C42</f>
        <v>緑風冠</v>
      </c>
      <c r="C23" s="656"/>
      <c r="D23" s="657"/>
      <c r="E23" s="658"/>
      <c r="F23" s="322">
        <f>E24</f>
        <v>28</v>
      </c>
      <c r="G23" s="323" t="str">
        <f>IF(D24="○","×",IF(D24="×","○",IF(D24="△","△")))</f>
        <v>×</v>
      </c>
      <c r="H23" s="324">
        <f>C24</f>
        <v>31</v>
      </c>
      <c r="I23" s="325">
        <f>E25</f>
        <v>29</v>
      </c>
      <c r="J23" s="326" t="str">
        <f>IF(D25="○","×",IF(D25="×","○",IF(D25="△","△")))</f>
        <v>×</v>
      </c>
      <c r="K23" s="327">
        <f>C25</f>
        <v>33</v>
      </c>
      <c r="L23" s="325">
        <f>E26</f>
        <v>33</v>
      </c>
      <c r="M23" s="326" t="str">
        <f>IF(D26="○","×",IF(D26="×","○",IF(D26="△","△")))</f>
        <v>×</v>
      </c>
      <c r="N23" s="327">
        <f>C26</f>
        <v>34</v>
      </c>
      <c r="O23" s="446">
        <f>SUM(U23:X23)</f>
        <v>0</v>
      </c>
      <c r="P23" s="447">
        <f>SUM(Z23:AC23)</f>
        <v>3</v>
      </c>
      <c r="Q23" s="460">
        <f>F23+I23+L23</f>
        <v>90</v>
      </c>
      <c r="R23" s="461">
        <f>H23+K23+N23</f>
        <v>98</v>
      </c>
      <c r="S23" s="462">
        <f>Q23-R23</f>
        <v>-8</v>
      </c>
      <c r="T23" s="452">
        <f>RANK(O23,$O$23:$O$26,0)</f>
        <v>4</v>
      </c>
      <c r="U23" s="11" t="str">
        <f>IF(D23="○",1,"")</f>
        <v/>
      </c>
      <c r="V23" s="11" t="str">
        <f>IF(G23="○",1,"")</f>
        <v/>
      </c>
      <c r="W23" s="11" t="str">
        <f>IF(J23="○",1,"")</f>
        <v/>
      </c>
      <c r="X23" s="11" t="str">
        <f>IF(M23="○",1,"")</f>
        <v/>
      </c>
      <c r="Z23" s="11" t="str">
        <f>IF(D23="×",1,"")</f>
        <v/>
      </c>
      <c r="AA23" s="11">
        <f>IF(G23="×",1,"")</f>
        <v>1</v>
      </c>
      <c r="AB23" s="11">
        <f>IF(J23="×",1,"")</f>
        <v>1</v>
      </c>
      <c r="AC23" s="11">
        <f>IF(M23="×",1,"")</f>
        <v>1</v>
      </c>
      <c r="AE23" s="11" t="str">
        <f>IF(D23="△",1,"")</f>
        <v/>
      </c>
      <c r="AF23" s="11" t="str">
        <f>IF(G23="△",1,"")</f>
        <v/>
      </c>
      <c r="AG23" s="11" t="str">
        <f>IF(J23="△",1,"")</f>
        <v/>
      </c>
      <c r="AH23" s="11" t="str">
        <f>IF(M23="△",1,"")</f>
        <v/>
      </c>
    </row>
    <row r="24" spans="1:34" ht="30" customHeight="1">
      <c r="B24" s="25" t="str">
        <f>予選記入用!H42</f>
        <v>港</v>
      </c>
      <c r="C24" s="328">
        <v>31</v>
      </c>
      <c r="D24" s="329" t="str">
        <f>IF(C24&gt;E24,"○",IF(C24&lt;E24,"×",IF(C24=E24,"△")))</f>
        <v>○</v>
      </c>
      <c r="E24" s="330">
        <v>28</v>
      </c>
      <c r="F24" s="659"/>
      <c r="G24" s="660"/>
      <c r="H24" s="661"/>
      <c r="I24" s="331">
        <f>H25</f>
        <v>22</v>
      </c>
      <c r="J24" s="329" t="str">
        <f>IF(G25="○","×",IF(G25="×","○",IF(G25="△","△")))</f>
        <v>×</v>
      </c>
      <c r="K24" s="330">
        <f>F25</f>
        <v>25</v>
      </c>
      <c r="L24" s="331">
        <f>H26</f>
        <v>25</v>
      </c>
      <c r="M24" s="329" t="str">
        <f>IF(G26="○","×",IF(G26="×","○",IF(G26="△","△")))</f>
        <v>×</v>
      </c>
      <c r="N24" s="330">
        <f>F26</f>
        <v>48</v>
      </c>
      <c r="O24" s="448">
        <f>SUM(U24:X24)</f>
        <v>1</v>
      </c>
      <c r="P24" s="449">
        <f>SUM(Z24:AC24)</f>
        <v>2</v>
      </c>
      <c r="Q24" s="463">
        <f>C24+I24+L24</f>
        <v>78</v>
      </c>
      <c r="R24" s="464">
        <f>E24+K24+N24</f>
        <v>101</v>
      </c>
      <c r="S24" s="465">
        <f>Q24-R24</f>
        <v>-23</v>
      </c>
      <c r="T24" s="453">
        <f>RANK(O24,$O$23:$O$26,0)</f>
        <v>3</v>
      </c>
      <c r="U24" s="11">
        <f>IF(D24="○",1,"")</f>
        <v>1</v>
      </c>
      <c r="V24" s="11" t="str">
        <f>IF(G24="○",1,"")</f>
        <v/>
      </c>
      <c r="W24" s="11" t="str">
        <f>IF(J24="○",1,"")</f>
        <v/>
      </c>
      <c r="X24" s="11" t="str">
        <f>IF(M24="○",1,"")</f>
        <v/>
      </c>
      <c r="Z24" s="11" t="str">
        <f>IF(D24="×",1,"")</f>
        <v/>
      </c>
      <c r="AA24" s="11" t="str">
        <f>IF(G24="×",1,"")</f>
        <v/>
      </c>
      <c r="AB24" s="11">
        <f>IF(J24="×",1,"")</f>
        <v>1</v>
      </c>
      <c r="AC24" s="11">
        <f>IF(M24="×",1,"")</f>
        <v>1</v>
      </c>
      <c r="AE24" s="11" t="str">
        <f>IF(D24="△",1,"")</f>
        <v/>
      </c>
      <c r="AF24" s="11" t="str">
        <f>IF(G24="△",1,"")</f>
        <v/>
      </c>
      <c r="AG24" s="11" t="str">
        <f>IF(J24="△",1,"")</f>
        <v/>
      </c>
      <c r="AH24" s="11" t="str">
        <f>IF(M24="△",1,"")</f>
        <v/>
      </c>
    </row>
    <row r="25" spans="1:34" ht="30" customHeight="1">
      <c r="B25" s="25" t="str">
        <f>予選記入用!M42</f>
        <v>西寝屋川</v>
      </c>
      <c r="C25" s="328">
        <v>33</v>
      </c>
      <c r="D25" s="329" t="str">
        <f>IF(C25&gt;E25,"○",IF(C25&lt;E25,"×",IF(C25=E25,"△")))</f>
        <v>○</v>
      </c>
      <c r="E25" s="330">
        <v>29</v>
      </c>
      <c r="F25" s="331">
        <v>25</v>
      </c>
      <c r="G25" s="329" t="str">
        <f>IF(F25&gt;H25,"○",IF(F25&lt;H25,"×",IF(F25=H25,"△")))</f>
        <v>○</v>
      </c>
      <c r="H25" s="330">
        <v>22</v>
      </c>
      <c r="I25" s="659"/>
      <c r="J25" s="660"/>
      <c r="K25" s="661"/>
      <c r="L25" s="17">
        <f>K26</f>
        <v>30</v>
      </c>
      <c r="M25" s="329" t="str">
        <f>IF(J26="○","×",IF(J26="×","○",IF(J26="△","△")))</f>
        <v>×</v>
      </c>
      <c r="N25" s="330">
        <f>I26</f>
        <v>38</v>
      </c>
      <c r="O25" s="448">
        <f>SUM(U25:X25)</f>
        <v>2</v>
      </c>
      <c r="P25" s="449">
        <f>SUM(Z25:AC25)</f>
        <v>1</v>
      </c>
      <c r="Q25" s="463">
        <f>F25+C25+L25</f>
        <v>88</v>
      </c>
      <c r="R25" s="464">
        <f>H25+E25+N25</f>
        <v>89</v>
      </c>
      <c r="S25" s="465">
        <f>Q25-R25</f>
        <v>-1</v>
      </c>
      <c r="T25" s="453">
        <f>RANK(O25,$O$23:$O$26,0)</f>
        <v>2</v>
      </c>
      <c r="U25" s="11">
        <f>IF(D25="○",1,"")</f>
        <v>1</v>
      </c>
      <c r="V25" s="11">
        <f>IF(G25="○",1,"")</f>
        <v>1</v>
      </c>
      <c r="W25" s="11" t="str">
        <f>IF(J25="○",1,"")</f>
        <v/>
      </c>
      <c r="X25" s="11" t="str">
        <f>IF(M25="○",1,"")</f>
        <v/>
      </c>
      <c r="Z25" s="11" t="str">
        <f>IF(D25="×",1,"")</f>
        <v/>
      </c>
      <c r="AA25" s="11" t="str">
        <f>IF(G25="×",1,"")</f>
        <v/>
      </c>
      <c r="AB25" s="11" t="str">
        <f>IF(J25="×",1,"")</f>
        <v/>
      </c>
      <c r="AC25" s="11">
        <f>IF(M25="×",1,"")</f>
        <v>1</v>
      </c>
      <c r="AE25" s="11" t="str">
        <f>IF(D25="△",1,"")</f>
        <v/>
      </c>
      <c r="AF25" s="11" t="str">
        <f>IF(G25="△",1,"")</f>
        <v/>
      </c>
      <c r="AG25" s="11" t="str">
        <f>IF(J25="△",1,"")</f>
        <v/>
      </c>
      <c r="AH25" s="11" t="str">
        <f>IF(M25="△",1,"")</f>
        <v/>
      </c>
    </row>
    <row r="26" spans="1:34" ht="30" customHeight="1" thickBot="1">
      <c r="B26" s="26" t="str">
        <f>予選記入用!R42</f>
        <v>門真西</v>
      </c>
      <c r="C26" s="332">
        <v>34</v>
      </c>
      <c r="D26" s="333" t="str">
        <f>IF(C26&gt;E26,"○",IF(C26&lt;E26,"×",IF(C26=E26,"△")))</f>
        <v>○</v>
      </c>
      <c r="E26" s="334">
        <v>33</v>
      </c>
      <c r="F26" s="335">
        <v>48</v>
      </c>
      <c r="G26" s="333" t="str">
        <f>IF(F26&gt;H26,"○",IF(F26&lt;H26,"×",IF(F26=H26,"△")))</f>
        <v>○</v>
      </c>
      <c r="H26" s="334">
        <v>25</v>
      </c>
      <c r="I26" s="335">
        <v>38</v>
      </c>
      <c r="J26" s="333" t="str">
        <f>IF(I26&gt;K26,"○",IF(I26&lt;K26,"×",IF(I26=K26,"△")))</f>
        <v>○</v>
      </c>
      <c r="K26" s="334">
        <v>30</v>
      </c>
      <c r="L26" s="665"/>
      <c r="M26" s="666"/>
      <c r="N26" s="667"/>
      <c r="O26" s="450">
        <f>SUM(U26:X26)</f>
        <v>3</v>
      </c>
      <c r="P26" s="451">
        <f>SUM(Z26:AC26)</f>
        <v>0</v>
      </c>
      <c r="Q26" s="466">
        <f>F26+I26+C26</f>
        <v>120</v>
      </c>
      <c r="R26" s="467">
        <f>H26+E26+K26</f>
        <v>88</v>
      </c>
      <c r="S26" s="468">
        <f>Q26-R26</f>
        <v>32</v>
      </c>
      <c r="T26" s="454">
        <f>RANK(O26,$O$23:$O$26,0)</f>
        <v>1</v>
      </c>
      <c r="U26" s="11">
        <f>IF(D26="○",1,"")</f>
        <v>1</v>
      </c>
      <c r="V26" s="11">
        <f>IF(G26="○",1,"")</f>
        <v>1</v>
      </c>
      <c r="W26" s="11">
        <f>IF(J26="○",1,"")</f>
        <v>1</v>
      </c>
      <c r="X26" s="11" t="str">
        <f>IF(M26="○",1,"")</f>
        <v/>
      </c>
      <c r="Z26" s="11" t="str">
        <f>IF(D26="×",1,"")</f>
        <v/>
      </c>
      <c r="AA26" s="11" t="str">
        <f>IF(G26="×",1,"")</f>
        <v/>
      </c>
      <c r="AB26" s="11" t="str">
        <f>IF(J26="×",1,"")</f>
        <v/>
      </c>
      <c r="AC26" s="11" t="str">
        <f>IF(M26="×",1,"")</f>
        <v/>
      </c>
      <c r="AE26" s="11" t="str">
        <f>IF(D26="△",1,"")</f>
        <v/>
      </c>
      <c r="AF26" s="11" t="str">
        <f>IF(G26="△",1,"")</f>
        <v/>
      </c>
      <c r="AG26" s="11" t="str">
        <f>IF(J26="△",1,"")</f>
        <v/>
      </c>
      <c r="AH26" s="11" t="str">
        <f>IF(M26="△",1,"")</f>
        <v/>
      </c>
    </row>
    <row r="27" spans="1:34" ht="7.5" customHeight="1"/>
    <row r="28" spans="1:34" ht="7.5" customHeight="1"/>
    <row r="29" spans="1:34" ht="22.5" customHeight="1">
      <c r="B29" s="12" t="s">
        <v>41</v>
      </c>
      <c r="C29" s="458" t="s">
        <v>62</v>
      </c>
      <c r="D29" s="28"/>
      <c r="E29" s="28"/>
      <c r="F29" s="28"/>
      <c r="G29" s="28"/>
      <c r="H29" s="28"/>
      <c r="I29" s="28"/>
      <c r="J29" s="28"/>
      <c r="K29" s="28"/>
      <c r="L29" s="28"/>
      <c r="M29" s="28"/>
      <c r="N29" s="28"/>
      <c r="O29" s="28"/>
    </row>
    <row r="30" spans="1:34" s="12" customFormat="1" ht="22.5" customHeight="1">
      <c r="A30" s="655" t="s">
        <v>42</v>
      </c>
      <c r="B30" s="655"/>
      <c r="C30" s="655"/>
      <c r="D30" s="655"/>
      <c r="E30" s="655" t="s">
        <v>43</v>
      </c>
      <c r="F30" s="655"/>
      <c r="G30" s="655"/>
      <c r="H30" s="655"/>
      <c r="I30" s="459"/>
      <c r="J30" s="655" t="s">
        <v>44</v>
      </c>
      <c r="K30" s="655"/>
      <c r="L30" s="655"/>
      <c r="M30" s="655"/>
      <c r="N30" s="655"/>
      <c r="O30" s="655" t="s">
        <v>45</v>
      </c>
      <c r="P30" s="655"/>
      <c r="Q30" s="655"/>
      <c r="R30" s="655"/>
      <c r="S30" s="13"/>
    </row>
    <row r="31" spans="1:34" ht="22.5" customHeight="1">
      <c r="A31" s="160">
        <v>1</v>
      </c>
      <c r="B31" s="161" t="s">
        <v>13</v>
      </c>
      <c r="C31" s="161"/>
      <c r="D31" s="162" t="s">
        <v>130</v>
      </c>
      <c r="E31" s="163" t="s">
        <v>130</v>
      </c>
      <c r="F31" s="164">
        <v>1</v>
      </c>
      <c r="G31" s="164" t="s">
        <v>7</v>
      </c>
      <c r="H31" s="165"/>
      <c r="I31" s="14"/>
      <c r="J31" s="169">
        <v>1</v>
      </c>
      <c r="K31" s="170" t="s">
        <v>14</v>
      </c>
      <c r="L31" s="170"/>
      <c r="M31" s="170"/>
      <c r="N31" s="171" t="s">
        <v>131</v>
      </c>
      <c r="O31" s="172" t="s">
        <v>131</v>
      </c>
      <c r="P31" s="173">
        <v>1</v>
      </c>
      <c r="Q31" s="174" t="s">
        <v>16</v>
      </c>
      <c r="R31" s="175"/>
      <c r="S31" s="15"/>
      <c r="T31" s="15"/>
    </row>
    <row r="32" spans="1:34" ht="22.5" customHeight="1">
      <c r="A32" s="160">
        <v>2</v>
      </c>
      <c r="B32" s="161" t="s">
        <v>17</v>
      </c>
      <c r="C32" s="161"/>
      <c r="D32" s="162" t="s">
        <v>130</v>
      </c>
      <c r="E32" s="160" t="s">
        <v>130</v>
      </c>
      <c r="F32" s="161">
        <v>2</v>
      </c>
      <c r="G32" s="469" t="s">
        <v>12</v>
      </c>
      <c r="H32" s="162"/>
      <c r="I32" s="14"/>
      <c r="J32" s="169">
        <v>2</v>
      </c>
      <c r="K32" s="170" t="s">
        <v>9</v>
      </c>
      <c r="L32" s="170"/>
      <c r="M32" s="170"/>
      <c r="N32" s="171" t="s">
        <v>131</v>
      </c>
      <c r="O32" s="169" t="s">
        <v>131</v>
      </c>
      <c r="P32" s="176">
        <v>2</v>
      </c>
      <c r="Q32" s="170" t="s">
        <v>92</v>
      </c>
      <c r="R32" s="177"/>
      <c r="S32" s="15"/>
      <c r="T32" s="15"/>
    </row>
    <row r="33" spans="1:23" ht="22.5" customHeight="1">
      <c r="A33" s="160">
        <v>3</v>
      </c>
      <c r="B33" s="161" t="s">
        <v>198</v>
      </c>
      <c r="C33" s="161"/>
      <c r="D33" s="162" t="s">
        <v>130</v>
      </c>
      <c r="E33" s="166" t="s">
        <v>130</v>
      </c>
      <c r="F33" s="167">
        <v>3</v>
      </c>
      <c r="G33" s="167" t="s">
        <v>181</v>
      </c>
      <c r="H33" s="168"/>
      <c r="I33" s="14"/>
      <c r="J33" s="169">
        <v>3</v>
      </c>
      <c r="K33" s="170" t="s">
        <v>5</v>
      </c>
      <c r="L33" s="170"/>
      <c r="M33" s="170"/>
      <c r="N33" s="171" t="s">
        <v>131</v>
      </c>
      <c r="O33" s="169" t="s">
        <v>131</v>
      </c>
      <c r="P33" s="176">
        <v>3</v>
      </c>
      <c r="Q33" s="170" t="s">
        <v>18</v>
      </c>
      <c r="R33" s="177"/>
      <c r="S33" s="47"/>
      <c r="T33" s="16"/>
    </row>
    <row r="34" spans="1:23" ht="22.5" customHeight="1">
      <c r="A34" s="160">
        <v>4</v>
      </c>
      <c r="B34" s="161" t="s">
        <v>4</v>
      </c>
      <c r="C34" s="161"/>
      <c r="D34" s="162" t="s">
        <v>130</v>
      </c>
      <c r="E34" s="160" t="s">
        <v>130</v>
      </c>
      <c r="F34" s="161">
        <v>4</v>
      </c>
      <c r="G34" s="161" t="s">
        <v>21</v>
      </c>
      <c r="H34" s="162"/>
      <c r="I34" s="14"/>
      <c r="J34" s="169">
        <v>4</v>
      </c>
      <c r="K34" s="170" t="s">
        <v>11</v>
      </c>
      <c r="L34" s="170"/>
      <c r="M34" s="170"/>
      <c r="N34" s="171" t="s">
        <v>131</v>
      </c>
      <c r="O34" s="169" t="s">
        <v>131</v>
      </c>
      <c r="P34" s="176">
        <v>4</v>
      </c>
      <c r="Q34" s="170" t="s">
        <v>559</v>
      </c>
      <c r="R34" s="177"/>
      <c r="S34" s="47"/>
      <c r="T34" s="16"/>
    </row>
    <row r="35" spans="1:23" ht="22.5" customHeight="1">
      <c r="A35" s="669" t="s">
        <v>390</v>
      </c>
      <c r="B35" s="669"/>
      <c r="C35" s="669"/>
      <c r="D35" s="669"/>
      <c r="E35" s="669"/>
      <c r="F35" s="669"/>
      <c r="G35" s="669"/>
      <c r="H35" s="669"/>
      <c r="I35" s="669"/>
      <c r="J35" s="669"/>
      <c r="K35" s="669"/>
      <c r="L35" s="669"/>
      <c r="M35" s="669"/>
      <c r="N35" s="669"/>
      <c r="O35" s="669"/>
      <c r="P35" s="669"/>
      <c r="Q35" s="669"/>
      <c r="R35" s="669"/>
      <c r="S35" s="669"/>
      <c r="T35" s="669"/>
      <c r="U35" s="669"/>
      <c r="V35" s="669"/>
      <c r="W35" s="669"/>
    </row>
    <row r="36" spans="1:23" ht="22.5" customHeight="1">
      <c r="A36" s="669"/>
      <c r="B36" s="669"/>
      <c r="C36" s="669"/>
      <c r="D36" s="669"/>
      <c r="E36" s="669"/>
      <c r="F36" s="669"/>
      <c r="G36" s="669"/>
      <c r="H36" s="669"/>
      <c r="I36" s="669"/>
      <c r="J36" s="669"/>
      <c r="K36" s="669"/>
      <c r="L36" s="669"/>
      <c r="M36" s="669"/>
      <c r="N36" s="669"/>
      <c r="O36" s="669"/>
      <c r="P36" s="669"/>
      <c r="Q36" s="669"/>
      <c r="R36" s="669"/>
      <c r="S36" s="669"/>
      <c r="T36" s="669"/>
      <c r="U36" s="669"/>
      <c r="V36" s="669"/>
      <c r="W36" s="669"/>
    </row>
    <row r="37" spans="1:23" ht="22.5" customHeight="1"/>
  </sheetData>
  <mergeCells count="38">
    <mergeCell ref="C10:E10"/>
    <mergeCell ref="F11:H11"/>
    <mergeCell ref="O30:R30"/>
    <mergeCell ref="A35:W36"/>
    <mergeCell ref="C2:E2"/>
    <mergeCell ref="F2:H2"/>
    <mergeCell ref="C9:E9"/>
    <mergeCell ref="F9:H9"/>
    <mergeCell ref="C3:E3"/>
    <mergeCell ref="F4:H4"/>
    <mergeCell ref="I2:K2"/>
    <mergeCell ref="I5:K5"/>
    <mergeCell ref="L6:N6"/>
    <mergeCell ref="L2:N2"/>
    <mergeCell ref="I9:K9"/>
    <mergeCell ref="I12:K12"/>
    <mergeCell ref="L9:N9"/>
    <mergeCell ref="L16:N16"/>
    <mergeCell ref="L13:N13"/>
    <mergeCell ref="I19:K19"/>
    <mergeCell ref="L20:N20"/>
    <mergeCell ref="L26:N26"/>
    <mergeCell ref="L22:N22"/>
    <mergeCell ref="I22:K22"/>
    <mergeCell ref="I25:K25"/>
    <mergeCell ref="B21:T21"/>
    <mergeCell ref="C16:E16"/>
    <mergeCell ref="F16:H16"/>
    <mergeCell ref="I16:K16"/>
    <mergeCell ref="J30:N30"/>
    <mergeCell ref="A30:D30"/>
    <mergeCell ref="E30:H30"/>
    <mergeCell ref="C17:E17"/>
    <mergeCell ref="F18:H18"/>
    <mergeCell ref="C22:E22"/>
    <mergeCell ref="F22:H22"/>
    <mergeCell ref="C23:E23"/>
    <mergeCell ref="F24:H24"/>
  </mergeCells>
  <phoneticPr fontId="2"/>
  <pageMargins left="0.34" right="0.19" top="0.39" bottom="0.42" header="0.28000000000000003" footer="0.24"/>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参加状況7月段階</vt:lpstr>
      <vt:lpstr>参加状況9月段階</vt:lpstr>
      <vt:lpstr>参照</vt:lpstr>
      <vt:lpstr>注意事項</vt:lpstr>
      <vt:lpstr>ブロックわけ</vt:lpstr>
      <vt:lpstr>1日目予選21チーム</vt:lpstr>
      <vt:lpstr>予選記入用</vt:lpstr>
      <vt:lpstr>2日目順位リーグ</vt:lpstr>
      <vt:lpstr>順位記入用</vt:lpstr>
      <vt:lpstr>3日目本選</vt:lpstr>
      <vt:lpstr>最終日</vt:lpstr>
      <vt:lpstr>個人賞</vt:lpstr>
      <vt:lpstr>アナウンス</vt:lpstr>
      <vt:lpstr>閉会式</vt:lpstr>
      <vt:lpstr>お弁当注文表</vt:lpstr>
      <vt:lpstr>'1日目予選21チーム'!Print_Area</vt:lpstr>
      <vt:lpstr>'2日目順位リーグ'!Print_Area</vt:lpstr>
      <vt:lpstr>'3日目本選'!Print_Area</vt:lpstr>
      <vt:lpstr>個人賞!Print_Area</vt:lpstr>
      <vt:lpstr>最終日!Print_Area</vt:lpstr>
      <vt:lpstr>参加状況7月段階!Print_Area</vt:lpstr>
      <vt:lpstr>参加状況9月段階!Print_Area</vt:lpstr>
      <vt:lpstr>順位記入用!Print_Area</vt:lpstr>
      <vt:lpstr>予選記入用!Print_Area</vt:lpstr>
    </vt:vector>
  </TitlesOfParts>
  <Company>大阪府教育委員会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学校情報ネットワーク</dc:creator>
  <cp:lastModifiedBy>大阪府教育委員会（平成２２年１０月調達）</cp:lastModifiedBy>
  <cp:lastPrinted>2014-11-16T22:35:27Z</cp:lastPrinted>
  <dcterms:created xsi:type="dcterms:W3CDTF">2010-09-29T01:52:49Z</dcterms:created>
  <dcterms:modified xsi:type="dcterms:W3CDTF">2014-11-19T10:50:46Z</dcterms:modified>
</cp:coreProperties>
</file>