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720" windowWidth="14955" windowHeight="8430" tabRatio="989" firstSheet="2" activeTab="5"/>
  </bookViews>
  <sheets>
    <sheet name="参加状況７月段階" sheetId="25" r:id="rId1"/>
    <sheet name="参加状況９月段階" sheetId="26" r:id="rId2"/>
    <sheet name="参照" sheetId="12" r:id="rId3"/>
    <sheet name="注意事項" sheetId="5" r:id="rId4"/>
    <sheet name="ブロックわけ" sheetId="1" r:id="rId5"/>
    <sheet name="1日目予選20チーム" sheetId="20" r:id="rId6"/>
    <sheet name="予選記入用" sheetId="4" r:id="rId7"/>
    <sheet name="2日目順位リーグ" sheetId="7" r:id="rId8"/>
    <sheet name="順位記入用" sheetId="8" r:id="rId9"/>
    <sheet name="3日目本選" sheetId="6" r:id="rId10"/>
    <sheet name="３・４日目５位" sheetId="27" r:id="rId11"/>
    <sheet name="最終日" sheetId="10" r:id="rId12"/>
    <sheet name="個人賞（入力しやすいので作りました！）" sheetId="24" r:id="rId13"/>
    <sheet name="アナウンス" sheetId="21" r:id="rId14"/>
    <sheet name="閉会式" sheetId="23" r:id="rId15"/>
    <sheet name="お弁当注文表" sheetId="22" r:id="rId16"/>
  </sheets>
  <definedNames>
    <definedName name="_xlnm.Print_Area" localSheetId="5">'1日目予選20チーム'!$A$1:$P$52</definedName>
    <definedName name="_xlnm.Print_Area" localSheetId="7">'2日目順位リーグ'!$A$1:$J$39</definedName>
    <definedName name="_xlnm.Print_Area" localSheetId="10">'３・４日目５位'!$A$1:$AE$34</definedName>
    <definedName name="_xlnm.Print_Area" localSheetId="9">'3日目本選'!$A$1:$AF$91</definedName>
    <definedName name="_xlnm.Print_Area" localSheetId="12">'個人賞（入力しやすいので作りました！）'!$A$1:$G$46</definedName>
    <definedName name="_xlnm.Print_Area" localSheetId="11">最終日!$A$1:$AE$26</definedName>
    <definedName name="_xlnm.Print_Area" localSheetId="0">参加状況７月段階!$A$1:$X$26</definedName>
    <definedName name="_xlnm.Print_Area" localSheetId="1">参加状況９月段階!$A$1:$U$26</definedName>
    <definedName name="_xlnm.Print_Area" localSheetId="8">順位記入用!$A$1:$T$35</definedName>
    <definedName name="_xlnm.Print_Area" localSheetId="6">予選記入用!$A$1:$Y$30</definedName>
  </definedNames>
  <calcPr calcId="125725"/>
</workbook>
</file>

<file path=xl/calcChain.xml><?xml version="1.0" encoding="utf-8"?>
<calcChain xmlns="http://schemas.openxmlformats.org/spreadsheetml/2006/main">
  <c r="E34" i="27"/>
  <c r="Y5" i="10"/>
  <c r="S5"/>
  <c r="L5"/>
  <c r="P14" s="1"/>
  <c r="F5"/>
  <c r="P13" s="1"/>
  <c r="AR7" i="27"/>
  <c r="AN7"/>
  <c r="AJ7"/>
  <c r="X7"/>
  <c r="V7"/>
  <c r="M7"/>
  <c r="AQ7" s="1"/>
  <c r="J7"/>
  <c r="AP7" s="1"/>
  <c r="G7"/>
  <c r="C7"/>
  <c r="AQ6"/>
  <c r="AM6"/>
  <c r="AI6"/>
  <c r="Q6"/>
  <c r="X6" s="1"/>
  <c r="P6"/>
  <c r="AR6" s="1"/>
  <c r="O6"/>
  <c r="V6" s="1"/>
  <c r="Z6" s="1"/>
  <c r="J6"/>
  <c r="G6"/>
  <c r="AO6" s="1"/>
  <c r="C6"/>
  <c r="L3" s="1"/>
  <c r="AP5"/>
  <c r="AL5"/>
  <c r="AH5"/>
  <c r="Q5"/>
  <c r="P5"/>
  <c r="AR5" s="1"/>
  <c r="O5"/>
  <c r="N5"/>
  <c r="X5" s="1"/>
  <c r="L5"/>
  <c r="G5"/>
  <c r="C5"/>
  <c r="I3" s="1"/>
  <c r="AO4"/>
  <c r="AK4"/>
  <c r="AG4"/>
  <c r="Q4"/>
  <c r="O4"/>
  <c r="N4"/>
  <c r="M4"/>
  <c r="AQ4" s="1"/>
  <c r="L4"/>
  <c r="K4"/>
  <c r="I4"/>
  <c r="V4" s="1"/>
  <c r="C4"/>
  <c r="O3"/>
  <c r="F3"/>
  <c r="X34"/>
  <c r="R34"/>
  <c r="K34"/>
  <c r="W27"/>
  <c r="Q27"/>
  <c r="K27"/>
  <c r="E27"/>
  <c r="F90" i="6"/>
  <c r="Y87"/>
  <c r="S87"/>
  <c r="L87"/>
  <c r="F87"/>
  <c r="Y83"/>
  <c r="S83"/>
  <c r="L83"/>
  <c r="F83"/>
  <c r="F42"/>
  <c r="Y38"/>
  <c r="S38"/>
  <c r="L38"/>
  <c r="F38"/>
  <c r="Y36"/>
  <c r="S36"/>
  <c r="L36"/>
  <c r="F36"/>
  <c r="J39" i="7"/>
  <c r="F39"/>
  <c r="J38"/>
  <c r="F38"/>
  <c r="J37"/>
  <c r="F37"/>
  <c r="J36"/>
  <c r="F36"/>
  <c r="J34"/>
  <c r="F34"/>
  <c r="J33"/>
  <c r="F33"/>
  <c r="J32"/>
  <c r="F32"/>
  <c r="J31"/>
  <c r="F31"/>
  <c r="J29"/>
  <c r="F29"/>
  <c r="J28"/>
  <c r="F28"/>
  <c r="J27"/>
  <c r="F27"/>
  <c r="J26"/>
  <c r="F26"/>
  <c r="J19"/>
  <c r="F19"/>
  <c r="J18"/>
  <c r="F18"/>
  <c r="J17"/>
  <c r="F17"/>
  <c r="J16"/>
  <c r="F16"/>
  <c r="J14"/>
  <c r="F14"/>
  <c r="J13"/>
  <c r="F13"/>
  <c r="J12"/>
  <c r="F12"/>
  <c r="J11"/>
  <c r="F11"/>
  <c r="J9"/>
  <c r="F9"/>
  <c r="J8"/>
  <c r="F8"/>
  <c r="J7"/>
  <c r="F7"/>
  <c r="J6"/>
  <c r="F6"/>
  <c r="P50" i="20"/>
  <c r="P48"/>
  <c r="P46"/>
  <c r="P44"/>
  <c r="P42"/>
  <c r="P40"/>
  <c r="P38"/>
  <c r="P36"/>
  <c r="P34"/>
  <c r="P32"/>
  <c r="I50"/>
  <c r="I48"/>
  <c r="I46"/>
  <c r="I44"/>
  <c r="I42"/>
  <c r="I40"/>
  <c r="I38"/>
  <c r="I36"/>
  <c r="I34"/>
  <c r="I32"/>
  <c r="G16"/>
  <c r="G12"/>
  <c r="AC14" i="10"/>
  <c r="AC13"/>
  <c r="Y81" i="6"/>
  <c r="AC83" s="1"/>
  <c r="Y85"/>
  <c r="AC88" s="1"/>
  <c r="S85"/>
  <c r="AC87" s="1"/>
  <c r="L85"/>
  <c r="P88" s="1"/>
  <c r="F85"/>
  <c r="P87" s="1"/>
  <c r="S81"/>
  <c r="L81"/>
  <c r="P83" s="1"/>
  <c r="F81"/>
  <c r="Y77"/>
  <c r="AC79" s="1"/>
  <c r="S77"/>
  <c r="L77"/>
  <c r="F77"/>
  <c r="P79" s="1"/>
  <c r="N50" i="20"/>
  <c r="K50"/>
  <c r="G50"/>
  <c r="D50"/>
  <c r="N48"/>
  <c r="K48"/>
  <c r="G48"/>
  <c r="D48"/>
  <c r="N46"/>
  <c r="K46"/>
  <c r="G46"/>
  <c r="D46"/>
  <c r="N44"/>
  <c r="K44"/>
  <c r="G44"/>
  <c r="D44"/>
  <c r="N42"/>
  <c r="K42"/>
  <c r="G42"/>
  <c r="D42"/>
  <c r="N40"/>
  <c r="K40"/>
  <c r="G40"/>
  <c r="D40"/>
  <c r="N38"/>
  <c r="K38"/>
  <c r="G38"/>
  <c r="D38"/>
  <c r="N36"/>
  <c r="K36"/>
  <c r="G36"/>
  <c r="D36"/>
  <c r="N34"/>
  <c r="K34"/>
  <c r="G34"/>
  <c r="D34"/>
  <c r="N32"/>
  <c r="K32"/>
  <c r="G32"/>
  <c r="D32"/>
  <c r="D6"/>
  <c r="G6"/>
  <c r="A27" i="4"/>
  <c r="E25" s="1"/>
  <c r="A28"/>
  <c r="H25" s="1"/>
  <c r="A29"/>
  <c r="A30"/>
  <c r="A26"/>
  <c r="B25" s="1"/>
  <c r="A19"/>
  <c r="A20"/>
  <c r="A21"/>
  <c r="A22"/>
  <c r="N17" s="1"/>
  <c r="A18"/>
  <c r="B17" s="1"/>
  <c r="A11"/>
  <c r="A12"/>
  <c r="A13"/>
  <c r="K9" s="1"/>
  <c r="A14"/>
  <c r="A10"/>
  <c r="B9" s="1"/>
  <c r="AS30"/>
  <c r="AM30"/>
  <c r="AG30"/>
  <c r="U30"/>
  <c r="S30"/>
  <c r="W30" s="1"/>
  <c r="L30"/>
  <c r="AR30" s="1"/>
  <c r="I30"/>
  <c r="AQ30" s="1"/>
  <c r="F30"/>
  <c r="AP30" s="1"/>
  <c r="C30"/>
  <c r="AO30" s="1"/>
  <c r="AR29"/>
  <c r="AL29"/>
  <c r="AF29"/>
  <c r="P29"/>
  <c r="U29" s="1"/>
  <c r="O29"/>
  <c r="AS29" s="1"/>
  <c r="N29"/>
  <c r="S29" s="1"/>
  <c r="I29"/>
  <c r="AQ29" s="1"/>
  <c r="F29"/>
  <c r="AP29" s="1"/>
  <c r="C29"/>
  <c r="AO29" s="1"/>
  <c r="AQ28"/>
  <c r="AK28"/>
  <c r="AE28"/>
  <c r="P28"/>
  <c r="O28"/>
  <c r="AS28" s="1"/>
  <c r="N28"/>
  <c r="M28"/>
  <c r="L28"/>
  <c r="AR28" s="1"/>
  <c r="K28"/>
  <c r="S28" s="1"/>
  <c r="F28"/>
  <c r="AP28" s="1"/>
  <c r="C28"/>
  <c r="AO28" s="1"/>
  <c r="AP27"/>
  <c r="AJ27"/>
  <c r="AD27"/>
  <c r="P27"/>
  <c r="O27"/>
  <c r="AS27" s="1"/>
  <c r="N27"/>
  <c r="M27"/>
  <c r="L27"/>
  <c r="AR27" s="1"/>
  <c r="K27"/>
  <c r="J27"/>
  <c r="U27" s="1"/>
  <c r="I27"/>
  <c r="AQ27" s="1"/>
  <c r="H27"/>
  <c r="C27"/>
  <c r="AO26"/>
  <c r="AI26"/>
  <c r="AC26"/>
  <c r="P26"/>
  <c r="O26"/>
  <c r="AS26" s="1"/>
  <c r="N26"/>
  <c r="M26"/>
  <c r="L26"/>
  <c r="AR26" s="1"/>
  <c r="K26"/>
  <c r="J26"/>
  <c r="I26"/>
  <c r="AQ26" s="1"/>
  <c r="H26"/>
  <c r="G26"/>
  <c r="E26"/>
  <c r="N25"/>
  <c r="K25"/>
  <c r="AS22"/>
  <c r="AM22"/>
  <c r="AG22"/>
  <c r="U22"/>
  <c r="S22"/>
  <c r="L22"/>
  <c r="AR22" s="1"/>
  <c r="I22"/>
  <c r="AQ22" s="1"/>
  <c r="F22"/>
  <c r="C22"/>
  <c r="AO22" s="1"/>
  <c r="AR21"/>
  <c r="AL21"/>
  <c r="AF21"/>
  <c r="P21"/>
  <c r="U21" s="1"/>
  <c r="O21"/>
  <c r="AS21" s="1"/>
  <c r="N21"/>
  <c r="S21" s="1"/>
  <c r="W21" s="1"/>
  <c r="I21"/>
  <c r="F21"/>
  <c r="AP21" s="1"/>
  <c r="C21"/>
  <c r="AO21" s="1"/>
  <c r="AQ20"/>
  <c r="AK20"/>
  <c r="AE20"/>
  <c r="P20"/>
  <c r="O20"/>
  <c r="AS20" s="1"/>
  <c r="N20"/>
  <c r="M20"/>
  <c r="U20" s="1"/>
  <c r="K20"/>
  <c r="F20"/>
  <c r="AP20" s="1"/>
  <c r="C20"/>
  <c r="AO20" s="1"/>
  <c r="AP19"/>
  <c r="AJ19"/>
  <c r="AD19"/>
  <c r="P19"/>
  <c r="N19"/>
  <c r="M19"/>
  <c r="L19"/>
  <c r="AR19" s="1"/>
  <c r="K19"/>
  <c r="J19"/>
  <c r="H19"/>
  <c r="S19" s="1"/>
  <c r="C19"/>
  <c r="AO19" s="1"/>
  <c r="AO18"/>
  <c r="AI18"/>
  <c r="AC18"/>
  <c r="P18"/>
  <c r="O18"/>
  <c r="AS18" s="1"/>
  <c r="N18"/>
  <c r="M18"/>
  <c r="L18"/>
  <c r="AR18" s="1"/>
  <c r="K18"/>
  <c r="J18"/>
  <c r="I18"/>
  <c r="AQ18" s="1"/>
  <c r="H18"/>
  <c r="G18"/>
  <c r="F18"/>
  <c r="AP18" s="1"/>
  <c r="E18"/>
  <c r="K17"/>
  <c r="H17"/>
  <c r="E17"/>
  <c r="AS14"/>
  <c r="AM14"/>
  <c r="AG14"/>
  <c r="U14"/>
  <c r="S14"/>
  <c r="W14" s="1"/>
  <c r="L14"/>
  <c r="AR14" s="1"/>
  <c r="I14"/>
  <c r="AQ14" s="1"/>
  <c r="F14"/>
  <c r="AP14" s="1"/>
  <c r="C14"/>
  <c r="AO14" s="1"/>
  <c r="AR13"/>
  <c r="AL13"/>
  <c r="AF13"/>
  <c r="P13"/>
  <c r="U13" s="1"/>
  <c r="O13"/>
  <c r="AS13" s="1"/>
  <c r="N13"/>
  <c r="S13" s="1"/>
  <c r="W13" s="1"/>
  <c r="I13"/>
  <c r="AQ13" s="1"/>
  <c r="F13"/>
  <c r="AP13" s="1"/>
  <c r="C13"/>
  <c r="AO13" s="1"/>
  <c r="AQ12"/>
  <c r="AK12"/>
  <c r="AE12"/>
  <c r="P12"/>
  <c r="O12"/>
  <c r="AS12" s="1"/>
  <c r="N12"/>
  <c r="M12"/>
  <c r="L12"/>
  <c r="AR12" s="1"/>
  <c r="K12"/>
  <c r="S12" s="1"/>
  <c r="F12"/>
  <c r="AP12" s="1"/>
  <c r="C12"/>
  <c r="AO12" s="1"/>
  <c r="AP11"/>
  <c r="AJ11"/>
  <c r="AD11"/>
  <c r="P11"/>
  <c r="O11"/>
  <c r="AS11" s="1"/>
  <c r="N11"/>
  <c r="M11"/>
  <c r="L11"/>
  <c r="AR11" s="1"/>
  <c r="K11"/>
  <c r="J11"/>
  <c r="U11" s="1"/>
  <c r="I11"/>
  <c r="AQ11" s="1"/>
  <c r="H11"/>
  <c r="C11"/>
  <c r="AO10"/>
  <c r="AI10"/>
  <c r="AC10"/>
  <c r="P10"/>
  <c r="O10"/>
  <c r="AS10" s="1"/>
  <c r="N10"/>
  <c r="M10"/>
  <c r="L10"/>
  <c r="AR10" s="1"/>
  <c r="K10"/>
  <c r="J10"/>
  <c r="I10"/>
  <c r="AQ10" s="1"/>
  <c r="H10"/>
  <c r="G10"/>
  <c r="E10"/>
  <c r="N9"/>
  <c r="H9"/>
  <c r="E9"/>
  <c r="P24" i="20"/>
  <c r="N24"/>
  <c r="K24"/>
  <c r="I24"/>
  <c r="G24"/>
  <c r="D24"/>
  <c r="P22"/>
  <c r="N22"/>
  <c r="K22"/>
  <c r="I22"/>
  <c r="G22"/>
  <c r="D22"/>
  <c r="P20"/>
  <c r="N20"/>
  <c r="K20"/>
  <c r="I20"/>
  <c r="G20"/>
  <c r="D20"/>
  <c r="P18"/>
  <c r="N18"/>
  <c r="K18"/>
  <c r="I18"/>
  <c r="G18"/>
  <c r="D18"/>
  <c r="P16"/>
  <c r="N16"/>
  <c r="K16"/>
  <c r="I16"/>
  <c r="D16"/>
  <c r="P14"/>
  <c r="N14"/>
  <c r="K14"/>
  <c r="I14"/>
  <c r="G14"/>
  <c r="D14"/>
  <c r="P12"/>
  <c r="N12"/>
  <c r="K12"/>
  <c r="I12"/>
  <c r="D12"/>
  <c r="P10"/>
  <c r="N10"/>
  <c r="K10"/>
  <c r="I10"/>
  <c r="G10"/>
  <c r="D10"/>
  <c r="P8"/>
  <c r="N8"/>
  <c r="K8"/>
  <c r="I8"/>
  <c r="G8"/>
  <c r="D8"/>
  <c r="P6"/>
  <c r="N6"/>
  <c r="K6"/>
  <c r="I6"/>
  <c r="A6" i="4"/>
  <c r="N1" s="1"/>
  <c r="F91" i="6"/>
  <c r="A61"/>
  <c r="F75" s="1"/>
  <c r="U6" i="4"/>
  <c r="S6"/>
  <c r="W6"/>
  <c r="R27" i="8"/>
  <c r="Q27"/>
  <c r="S27" s="1"/>
  <c r="F17"/>
  <c r="R13"/>
  <c r="Q13"/>
  <c r="R6"/>
  <c r="Q6"/>
  <c r="S6"/>
  <c r="Q20"/>
  <c r="S20"/>
  <c r="R20"/>
  <c r="B27"/>
  <c r="L23" s="1"/>
  <c r="B26"/>
  <c r="I23" s="1"/>
  <c r="B25"/>
  <c r="B24"/>
  <c r="C23" s="1"/>
  <c r="J27"/>
  <c r="AG27" s="1"/>
  <c r="G27"/>
  <c r="V27" s="1"/>
  <c r="D27"/>
  <c r="M24" s="1"/>
  <c r="N26"/>
  <c r="R26"/>
  <c r="S26" s="1"/>
  <c r="L26"/>
  <c r="Q26"/>
  <c r="G26"/>
  <c r="D26"/>
  <c r="N25"/>
  <c r="M25"/>
  <c r="AC25" s="1"/>
  <c r="L25"/>
  <c r="K25"/>
  <c r="R25" s="1"/>
  <c r="J25"/>
  <c r="W25" s="1"/>
  <c r="I25"/>
  <c r="Q25"/>
  <c r="D25"/>
  <c r="G24" s="1"/>
  <c r="AA24" s="1"/>
  <c r="N24"/>
  <c r="R24" s="1"/>
  <c r="L24"/>
  <c r="K24"/>
  <c r="I24"/>
  <c r="Q24" s="1"/>
  <c r="S24" s="1"/>
  <c r="H24"/>
  <c r="F24"/>
  <c r="F23"/>
  <c r="B20"/>
  <c r="L16" s="1"/>
  <c r="B19"/>
  <c r="I16" s="1"/>
  <c r="B18"/>
  <c r="F16" s="1"/>
  <c r="B17"/>
  <c r="C16"/>
  <c r="J20"/>
  <c r="M19"/>
  <c r="G20"/>
  <c r="D20"/>
  <c r="N19"/>
  <c r="R19"/>
  <c r="L19"/>
  <c r="Q19"/>
  <c r="S19" s="1"/>
  <c r="G19"/>
  <c r="D19"/>
  <c r="AE19" s="1"/>
  <c r="N18"/>
  <c r="L18"/>
  <c r="K18"/>
  <c r="R18" s="1"/>
  <c r="J18"/>
  <c r="I18"/>
  <c r="Q18" s="1"/>
  <c r="D18"/>
  <c r="N17"/>
  <c r="R17" s="1"/>
  <c r="L17"/>
  <c r="K17"/>
  <c r="I17"/>
  <c r="H17"/>
  <c r="B13"/>
  <c r="L9" s="1"/>
  <c r="B12"/>
  <c r="I9"/>
  <c r="B11"/>
  <c r="F9" s="1"/>
  <c r="B10"/>
  <c r="J13"/>
  <c r="AB13" s="1"/>
  <c r="M12"/>
  <c r="G13"/>
  <c r="D13"/>
  <c r="N12"/>
  <c r="R12" s="1"/>
  <c r="S12" s="1"/>
  <c r="L12"/>
  <c r="Q12"/>
  <c r="G12"/>
  <c r="D12"/>
  <c r="N11"/>
  <c r="M11"/>
  <c r="L11"/>
  <c r="K11"/>
  <c r="R11"/>
  <c r="J11"/>
  <c r="AB11" s="1"/>
  <c r="I11"/>
  <c r="Q11"/>
  <c r="S11"/>
  <c r="D11"/>
  <c r="G10" s="1"/>
  <c r="V10" s="1"/>
  <c r="N10"/>
  <c r="M10"/>
  <c r="L10"/>
  <c r="Q10" s="1"/>
  <c r="S10" s="1"/>
  <c r="K10"/>
  <c r="J10"/>
  <c r="AB10" s="1"/>
  <c r="I10"/>
  <c r="H10"/>
  <c r="R10" s="1"/>
  <c r="F10"/>
  <c r="C9"/>
  <c r="J6"/>
  <c r="AB6" s="1"/>
  <c r="M5"/>
  <c r="AC5" s="1"/>
  <c r="G6"/>
  <c r="D6"/>
  <c r="N5"/>
  <c r="R5"/>
  <c r="L5"/>
  <c r="Q5" s="1"/>
  <c r="G5"/>
  <c r="D5"/>
  <c r="N4"/>
  <c r="L4"/>
  <c r="K4"/>
  <c r="R4" s="1"/>
  <c r="I4"/>
  <c r="Q4" s="1"/>
  <c r="S4"/>
  <c r="D4"/>
  <c r="G3"/>
  <c r="AF3" s="1"/>
  <c r="N3"/>
  <c r="M3"/>
  <c r="L3"/>
  <c r="K3"/>
  <c r="J3"/>
  <c r="I3"/>
  <c r="H3"/>
  <c r="R3" s="1"/>
  <c r="F3"/>
  <c r="Q3" s="1"/>
  <c r="S3" s="1"/>
  <c r="L6" i="4"/>
  <c r="O5"/>
  <c r="AS5" s="1"/>
  <c r="I6"/>
  <c r="F6"/>
  <c r="O3"/>
  <c r="AS3" s="1"/>
  <c r="C6"/>
  <c r="P5"/>
  <c r="U5"/>
  <c r="N5"/>
  <c r="S5" s="1"/>
  <c r="I5"/>
  <c r="F5"/>
  <c r="AD5" s="1"/>
  <c r="C5"/>
  <c r="AO5" s="1"/>
  <c r="P4"/>
  <c r="O4"/>
  <c r="N4"/>
  <c r="M4"/>
  <c r="U4" s="1"/>
  <c r="K4"/>
  <c r="S4" s="1"/>
  <c r="W4" s="1"/>
  <c r="F4"/>
  <c r="AP4" s="1"/>
  <c r="C4"/>
  <c r="P3"/>
  <c r="N3"/>
  <c r="S3" s="1"/>
  <c r="M3"/>
  <c r="L3"/>
  <c r="K3"/>
  <c r="J3"/>
  <c r="U3" s="1"/>
  <c r="H3"/>
  <c r="C3"/>
  <c r="AC3" s="1"/>
  <c r="P2"/>
  <c r="N2"/>
  <c r="M2"/>
  <c r="L2"/>
  <c r="AR2" s="1"/>
  <c r="K2"/>
  <c r="J2"/>
  <c r="H2"/>
  <c r="G2"/>
  <c r="U2" s="1"/>
  <c r="F2"/>
  <c r="E2"/>
  <c r="F11" i="10"/>
  <c r="P7" s="1"/>
  <c r="AC37" i="6"/>
  <c r="AC36"/>
  <c r="P37"/>
  <c r="P36"/>
  <c r="AC39"/>
  <c r="AC38"/>
  <c r="P39"/>
  <c r="P38"/>
  <c r="Y91"/>
  <c r="Y7" i="10" s="1"/>
  <c r="AC6" s="1"/>
  <c r="S91" i="6"/>
  <c r="S7" i="10"/>
  <c r="AC5" s="1"/>
  <c r="L91" i="6"/>
  <c r="L7" i="10" s="1"/>
  <c r="P6" s="1"/>
  <c r="F7"/>
  <c r="P5" s="1"/>
  <c r="Y90" i="6"/>
  <c r="Y11" i="10"/>
  <c r="AC8" s="1"/>
  <c r="S90" i="6"/>
  <c r="S11" i="10" s="1"/>
  <c r="AC7" s="1"/>
  <c r="L90" i="6"/>
  <c r="L11" i="10"/>
  <c r="P8" s="1"/>
  <c r="F15"/>
  <c r="P11" s="1"/>
  <c r="AC61" i="6"/>
  <c r="Y79" s="1"/>
  <c r="Y61"/>
  <c r="S79" s="1"/>
  <c r="AC75" s="1"/>
  <c r="U61"/>
  <c r="L79" s="1"/>
  <c r="Q61"/>
  <c r="F79" s="1"/>
  <c r="P75" s="1"/>
  <c r="M61"/>
  <c r="Y75" s="1"/>
  <c r="AC77" s="1"/>
  <c r="I61"/>
  <c r="S75" s="1"/>
  <c r="E61"/>
  <c r="L75" s="1"/>
  <c r="P77" s="1"/>
  <c r="A3" i="4"/>
  <c r="E1" s="1"/>
  <c r="A4"/>
  <c r="H1"/>
  <c r="A5"/>
  <c r="K1" s="1"/>
  <c r="A2"/>
  <c r="B1" s="1"/>
  <c r="AD3"/>
  <c r="AJ3"/>
  <c r="AP3"/>
  <c r="AE4"/>
  <c r="AK4"/>
  <c r="AQ4"/>
  <c r="AF5"/>
  <c r="AL5"/>
  <c r="AR5"/>
  <c r="AG6"/>
  <c r="AM6"/>
  <c r="AS6"/>
  <c r="AO2"/>
  <c r="AI2"/>
  <c r="AC2"/>
  <c r="AL2"/>
  <c r="AL6"/>
  <c r="U17" i="6"/>
  <c r="AC17"/>
  <c r="AC5" i="4"/>
  <c r="AI4"/>
  <c r="W3" i="8"/>
  <c r="AF4"/>
  <c r="AG5"/>
  <c r="AH6"/>
  <c r="AE10"/>
  <c r="AF11"/>
  <c r="AG12"/>
  <c r="AH13"/>
  <c r="AE17"/>
  <c r="AF18"/>
  <c r="AG19"/>
  <c r="AH20"/>
  <c r="AE24"/>
  <c r="AF25"/>
  <c r="AG26"/>
  <c r="AH27"/>
  <c r="AA4"/>
  <c r="AB5"/>
  <c r="AC6"/>
  <c r="Z10"/>
  <c r="P10"/>
  <c r="AA11"/>
  <c r="AB12"/>
  <c r="AC13"/>
  <c r="Z17"/>
  <c r="AA18"/>
  <c r="AB19"/>
  <c r="AC20"/>
  <c r="Z24"/>
  <c r="AA25"/>
  <c r="AB26"/>
  <c r="AC27"/>
  <c r="Z3"/>
  <c r="AE3"/>
  <c r="V4"/>
  <c r="W5"/>
  <c r="X6"/>
  <c r="U10"/>
  <c r="V11"/>
  <c r="W12"/>
  <c r="X13"/>
  <c r="U17"/>
  <c r="V18"/>
  <c r="W19"/>
  <c r="X20"/>
  <c r="U24"/>
  <c r="V25"/>
  <c r="W26"/>
  <c r="X27"/>
  <c r="U3"/>
  <c r="L43" i="6"/>
  <c r="L13" i="10"/>
  <c r="P16" s="1"/>
  <c r="Y43" i="6"/>
  <c r="Y13" i="10"/>
  <c r="AC16" s="1"/>
  <c r="Y42" i="6"/>
  <c r="Y15" i="10"/>
  <c r="AC12" s="1"/>
  <c r="L42" i="6"/>
  <c r="L15" i="10"/>
  <c r="P12" s="1"/>
  <c r="S43" i="6"/>
  <c r="S13" i="10"/>
  <c r="AC15" s="1"/>
  <c r="I17" i="6"/>
  <c r="S42"/>
  <c r="S15" i="10" s="1"/>
  <c r="AC11" s="1"/>
  <c r="F43" i="6"/>
  <c r="F13" i="10" s="1"/>
  <c r="P9" s="1"/>
  <c r="Y17" i="6"/>
  <c r="Q17"/>
  <c r="M17"/>
  <c r="E17"/>
  <c r="A17"/>
  <c r="B6" i="8"/>
  <c r="L2" s="1"/>
  <c r="B5"/>
  <c r="I2" s="1"/>
  <c r="B4"/>
  <c r="F2" s="1"/>
  <c r="B3"/>
  <c r="C2"/>
  <c r="Z4"/>
  <c r="U4"/>
  <c r="Z5"/>
  <c r="AE6"/>
  <c r="AG6"/>
  <c r="AA10"/>
  <c r="AG10"/>
  <c r="AH10"/>
  <c r="AE11"/>
  <c r="U11"/>
  <c r="W11"/>
  <c r="AC11"/>
  <c r="P11" s="1"/>
  <c r="U12"/>
  <c r="Z12"/>
  <c r="AF12"/>
  <c r="X12"/>
  <c r="AA13"/>
  <c r="V13"/>
  <c r="W13"/>
  <c r="W18"/>
  <c r="AG18"/>
  <c r="U19"/>
  <c r="AF19"/>
  <c r="AG20"/>
  <c r="AB20"/>
  <c r="U25"/>
  <c r="O25" s="1"/>
  <c r="AB25"/>
  <c r="Z27"/>
  <c r="AF27"/>
  <c r="AF2" i="4"/>
  <c r="V20" i="8"/>
  <c r="AF13"/>
  <c r="W6"/>
  <c r="V3"/>
  <c r="AA3"/>
  <c r="AF10"/>
  <c r="AE27"/>
  <c r="AA19"/>
  <c r="AI5" i="4"/>
  <c r="AA20" i="8"/>
  <c r="U27"/>
  <c r="O27" s="1"/>
  <c r="AA27"/>
  <c r="AB18"/>
  <c r="U13"/>
  <c r="O13" s="1"/>
  <c r="V19"/>
  <c r="AE4"/>
  <c r="U5"/>
  <c r="AE5"/>
  <c r="X25"/>
  <c r="AC10"/>
  <c r="W20"/>
  <c r="X10"/>
  <c r="AG11"/>
  <c r="AA12"/>
  <c r="V12"/>
  <c r="O12" s="1"/>
  <c r="Z11"/>
  <c r="AE12"/>
  <c r="AH5"/>
  <c r="Z6"/>
  <c r="U6"/>
  <c r="AM5" i="4"/>
  <c r="AR6"/>
  <c r="AF6"/>
  <c r="AP6"/>
  <c r="AJ4"/>
  <c r="AJ5"/>
  <c r="AI3"/>
  <c r="AC4"/>
  <c r="AG3"/>
  <c r="AH25" i="8"/>
  <c r="Z13"/>
  <c r="P13" s="1"/>
  <c r="AE13"/>
  <c r="V6"/>
  <c r="AE25"/>
  <c r="AA26"/>
  <c r="V26"/>
  <c r="AF26"/>
  <c r="U18"/>
  <c r="W27"/>
  <c r="AB27"/>
  <c r="AF6"/>
  <c r="AC19"/>
  <c r="X5"/>
  <c r="AP5" i="4"/>
  <c r="S5" i="8"/>
  <c r="AR3" i="4"/>
  <c r="AG13" i="8"/>
  <c r="AD6" i="4"/>
  <c r="W5"/>
  <c r="Q17" i="8"/>
  <c r="S2" i="4"/>
  <c r="W2" s="1"/>
  <c r="AJ6"/>
  <c r="W3"/>
  <c r="T13" i="8" l="1"/>
  <c r="AF3" i="4"/>
  <c r="AL3"/>
  <c r="I2"/>
  <c r="AO4"/>
  <c r="AK6"/>
  <c r="AQ6"/>
  <c r="AE6"/>
  <c r="AH11" i="8"/>
  <c r="X11"/>
  <c r="O11" s="1"/>
  <c r="AO5" i="27"/>
  <c r="J4"/>
  <c r="AP4" s="1"/>
  <c r="AM4" i="4"/>
  <c r="AG4"/>
  <c r="AS4"/>
  <c r="O2"/>
  <c r="AI6"/>
  <c r="R6" s="1"/>
  <c r="AO6"/>
  <c r="J24" i="8"/>
  <c r="U26"/>
  <c r="Z26"/>
  <c r="AE26"/>
  <c r="P27"/>
  <c r="O10"/>
  <c r="AB3"/>
  <c r="AG3"/>
  <c r="AC12"/>
  <c r="P12" s="1"/>
  <c r="AH12"/>
  <c r="M17"/>
  <c r="Z20"/>
  <c r="P20" s="1"/>
  <c r="AE20"/>
  <c r="U20"/>
  <c r="O20" s="1"/>
  <c r="S25"/>
  <c r="AK5" i="4"/>
  <c r="R5" s="1"/>
  <c r="L4"/>
  <c r="AE5"/>
  <c r="Q5" s="1"/>
  <c r="AQ5"/>
  <c r="X3" i="8"/>
  <c r="O3" s="1"/>
  <c r="AH3"/>
  <c r="AC3"/>
  <c r="S17"/>
  <c r="AC6" i="4"/>
  <c r="Q6" s="1"/>
  <c r="AJ2"/>
  <c r="AP2"/>
  <c r="AD2"/>
  <c r="J4" i="8"/>
  <c r="V5"/>
  <c r="O5" s="1"/>
  <c r="AF5"/>
  <c r="AA5"/>
  <c r="S18"/>
  <c r="X24"/>
  <c r="AH24"/>
  <c r="AC24"/>
  <c r="AD4" i="4"/>
  <c r="AM3"/>
  <c r="I3"/>
  <c r="AG5"/>
  <c r="M4" i="8"/>
  <c r="AA6"/>
  <c r="P6" s="1"/>
  <c r="G17"/>
  <c r="Z18"/>
  <c r="AE18"/>
  <c r="J17"/>
  <c r="M18"/>
  <c r="AF20"/>
  <c r="V24"/>
  <c r="M26"/>
  <c r="AO11" i="4"/>
  <c r="F10"/>
  <c r="AP10" s="1"/>
  <c r="AQ21"/>
  <c r="L20"/>
  <c r="AR20" s="1"/>
  <c r="AP22"/>
  <c r="O19"/>
  <c r="AS19" s="1"/>
  <c r="X19" i="8"/>
  <c r="O19" s="1"/>
  <c r="AH19"/>
  <c r="AO27" i="4"/>
  <c r="F26"/>
  <c r="AP26" s="1"/>
  <c r="P3" i="8"/>
  <c r="AF24"/>
  <c r="Z25"/>
  <c r="P25" s="1"/>
  <c r="Z19"/>
  <c r="P19" s="1"/>
  <c r="O6"/>
  <c r="W10"/>
  <c r="AG25"/>
  <c r="P5"/>
  <c r="AO3" i="4"/>
  <c r="S13" i="8"/>
  <c r="I19" i="4"/>
  <c r="AQ19" s="1"/>
  <c r="AP6" i="27"/>
  <c r="M5"/>
  <c r="AQ5" s="1"/>
  <c r="AO7"/>
  <c r="P4"/>
  <c r="AR4" s="1"/>
  <c r="S10" i="4"/>
  <c r="S11"/>
  <c r="W11" s="1"/>
  <c r="U12"/>
  <c r="U18"/>
  <c r="U19"/>
  <c r="W19" s="1"/>
  <c r="S20"/>
  <c r="W20" s="1"/>
  <c r="S26"/>
  <c r="S27"/>
  <c r="W27" s="1"/>
  <c r="U28"/>
  <c r="X4" i="27"/>
  <c r="Z4" s="1"/>
  <c r="V5"/>
  <c r="Z5" s="1"/>
  <c r="U10" i="4"/>
  <c r="W12"/>
  <c r="S18"/>
  <c r="W18" s="1"/>
  <c r="W22"/>
  <c r="U26"/>
  <c r="W28"/>
  <c r="W29"/>
  <c r="Z7" i="27"/>
  <c r="AH4"/>
  <c r="AI4"/>
  <c r="AJ4"/>
  <c r="AL4"/>
  <c r="AM4"/>
  <c r="AG5"/>
  <c r="AJ5"/>
  <c r="AK5"/>
  <c r="AN5"/>
  <c r="AG6"/>
  <c r="AH6"/>
  <c r="AJ6"/>
  <c r="AK6"/>
  <c r="AL6"/>
  <c r="AN6"/>
  <c r="AG7"/>
  <c r="AH7"/>
  <c r="AI7"/>
  <c r="AK7"/>
  <c r="AL7"/>
  <c r="AM7"/>
  <c r="P15" i="10"/>
  <c r="P85" i="6"/>
  <c r="AC85"/>
  <c r="AC81"/>
  <c r="P81"/>
  <c r="F31"/>
  <c r="P33" s="1"/>
  <c r="L31"/>
  <c r="P34" s="1"/>
  <c r="S31"/>
  <c r="AC33" s="1"/>
  <c r="Y31"/>
  <c r="AC34" s="1"/>
  <c r="F33"/>
  <c r="P31" s="1"/>
  <c r="L33"/>
  <c r="P32" s="1"/>
  <c r="S33"/>
  <c r="AC31" s="1"/>
  <c r="Y33"/>
  <c r="AC32" s="1"/>
  <c r="P10" i="10"/>
  <c r="AC10"/>
  <c r="AC9"/>
  <c r="AD26" i="4"/>
  <c r="AE26"/>
  <c r="AF26"/>
  <c r="AG26"/>
  <c r="AJ26"/>
  <c r="AK26"/>
  <c r="AL26"/>
  <c r="AM26"/>
  <c r="AC27"/>
  <c r="AE27"/>
  <c r="AF27"/>
  <c r="AG27"/>
  <c r="AI27"/>
  <c r="AK27"/>
  <c r="AL27"/>
  <c r="AM27"/>
  <c r="AC28"/>
  <c r="AD28"/>
  <c r="AF28"/>
  <c r="AG28"/>
  <c r="AI28"/>
  <c r="AJ28"/>
  <c r="AL28"/>
  <c r="AM28"/>
  <c r="AC29"/>
  <c r="AD29"/>
  <c r="AE29"/>
  <c r="AG29"/>
  <c r="AI29"/>
  <c r="AJ29"/>
  <c r="AK29"/>
  <c r="AM29"/>
  <c r="AC30"/>
  <c r="AD30"/>
  <c r="AE30"/>
  <c r="AF30"/>
  <c r="AI30"/>
  <c r="AJ30"/>
  <c r="AK30"/>
  <c r="AL30"/>
  <c r="AD18"/>
  <c r="AE18"/>
  <c r="AF18"/>
  <c r="AG18"/>
  <c r="AJ18"/>
  <c r="AK18"/>
  <c r="AL18"/>
  <c r="AM18"/>
  <c r="AC19"/>
  <c r="AF19"/>
  <c r="AG19"/>
  <c r="AI19"/>
  <c r="AL19"/>
  <c r="AM19"/>
  <c r="AC20"/>
  <c r="AD20"/>
  <c r="AG20"/>
  <c r="AI20"/>
  <c r="AJ20"/>
  <c r="AM20"/>
  <c r="AC21"/>
  <c r="AD21"/>
  <c r="AE21"/>
  <c r="AG21"/>
  <c r="AI21"/>
  <c r="AJ21"/>
  <c r="AK21"/>
  <c r="AM21"/>
  <c r="AC22"/>
  <c r="AD22"/>
  <c r="AE22"/>
  <c r="AF22"/>
  <c r="AI22"/>
  <c r="AJ22"/>
  <c r="AK22"/>
  <c r="AL22"/>
  <c r="AD10"/>
  <c r="AE10"/>
  <c r="AF10"/>
  <c r="AG10"/>
  <c r="AJ10"/>
  <c r="AK10"/>
  <c r="AL10"/>
  <c r="AM10"/>
  <c r="AC11"/>
  <c r="AE11"/>
  <c r="AF11"/>
  <c r="AG11"/>
  <c r="AI11"/>
  <c r="AK11"/>
  <c r="AL11"/>
  <c r="AM11"/>
  <c r="AC12"/>
  <c r="AD12"/>
  <c r="AF12"/>
  <c r="AG12"/>
  <c r="AI12"/>
  <c r="AJ12"/>
  <c r="AL12"/>
  <c r="AM12"/>
  <c r="AC13"/>
  <c r="AD13"/>
  <c r="AE13"/>
  <c r="AG13"/>
  <c r="AI13"/>
  <c r="AJ13"/>
  <c r="AK13"/>
  <c r="AM13"/>
  <c r="AC14"/>
  <c r="AD14"/>
  <c r="AE14"/>
  <c r="AF14"/>
  <c r="AI14"/>
  <c r="AJ14"/>
  <c r="AK14"/>
  <c r="AL14"/>
  <c r="AI5" i="27" l="1"/>
  <c r="W10" i="4"/>
  <c r="AH4" i="8"/>
  <c r="AC4"/>
  <c r="X4"/>
  <c r="W4"/>
  <c r="AB4"/>
  <c r="P4" s="1"/>
  <c r="AG4"/>
  <c r="AF4" i="4"/>
  <c r="Q4" s="1"/>
  <c r="AR4"/>
  <c r="AL4"/>
  <c r="R4" s="1"/>
  <c r="T10" i="8"/>
  <c r="T12"/>
  <c r="P26"/>
  <c r="T11"/>
  <c r="AB17"/>
  <c r="W17"/>
  <c r="AG17"/>
  <c r="X17"/>
  <c r="AH17"/>
  <c r="AC17"/>
  <c r="AF20" i="4"/>
  <c r="Q20" s="1"/>
  <c r="Y20" s="1"/>
  <c r="AM2"/>
  <c r="AG2"/>
  <c r="AS2"/>
  <c r="AC26" i="8"/>
  <c r="AH26"/>
  <c r="X26"/>
  <c r="O26" s="1"/>
  <c r="T26" s="1"/>
  <c r="AL20" i="4"/>
  <c r="R20" s="1"/>
  <c r="AM5" i="27"/>
  <c r="AK19" i="4"/>
  <c r="R19" s="1"/>
  <c r="AE19"/>
  <c r="AN4" i="27"/>
  <c r="T4" s="1"/>
  <c r="W26" i="4"/>
  <c r="AH18" i="8"/>
  <c r="AC18"/>
  <c r="P18" s="1"/>
  <c r="X18"/>
  <c r="O18" s="1"/>
  <c r="T18" s="1"/>
  <c r="V17"/>
  <c r="O17" s="1"/>
  <c r="AA17"/>
  <c r="P17" s="1"/>
  <c r="AF17"/>
  <c r="AK3" i="4"/>
  <c r="R3" s="1"/>
  <c r="AE3"/>
  <c r="Q3" s="1"/>
  <c r="AQ3"/>
  <c r="W24" i="8"/>
  <c r="O24" s="1"/>
  <c r="AG24"/>
  <c r="AB24"/>
  <c r="P24" s="1"/>
  <c r="AK2" i="4"/>
  <c r="R2" s="1"/>
  <c r="AQ2"/>
  <c r="AE2"/>
  <c r="Q2" s="1"/>
  <c r="T7" i="27"/>
  <c r="R7"/>
  <c r="AB7" s="1"/>
  <c r="T6"/>
  <c r="R6"/>
  <c r="AB6" s="1"/>
  <c r="T5"/>
  <c r="R5"/>
  <c r="AB5" s="1"/>
  <c r="R4"/>
  <c r="AB4" s="1"/>
  <c r="R30" i="4"/>
  <c r="Q30"/>
  <c r="R29"/>
  <c r="Q29"/>
  <c r="R28"/>
  <c r="Q28"/>
  <c r="R27"/>
  <c r="Q27"/>
  <c r="R26"/>
  <c r="Q26"/>
  <c r="R22"/>
  <c r="Q22"/>
  <c r="R21"/>
  <c r="Q21"/>
  <c r="Q19"/>
  <c r="R18"/>
  <c r="Q18"/>
  <c r="R14"/>
  <c r="Q14"/>
  <c r="R13"/>
  <c r="Q13"/>
  <c r="R12"/>
  <c r="Q12"/>
  <c r="R11"/>
  <c r="Q11"/>
  <c r="R10"/>
  <c r="Q10"/>
  <c r="T27" i="8" l="1"/>
  <c r="T24"/>
  <c r="T25"/>
  <c r="Y2" i="4"/>
  <c r="Y5"/>
  <c r="Y6"/>
  <c r="Y4"/>
  <c r="Y12"/>
  <c r="Y28"/>
  <c r="Y3"/>
  <c r="T17" i="8"/>
  <c r="O4"/>
  <c r="Y19" i="4"/>
  <c r="Y26"/>
  <c r="Y13"/>
  <c r="Y27"/>
  <c r="Y10"/>
  <c r="Y14"/>
  <c r="Y21"/>
  <c r="Y30"/>
  <c r="Y11"/>
  <c r="Y18"/>
  <c r="Y22"/>
  <c r="Y29"/>
  <c r="T20" i="8"/>
  <c r="T19"/>
  <c r="T4" l="1"/>
  <c r="T6"/>
  <c r="T3"/>
  <c r="T5"/>
</calcChain>
</file>

<file path=xl/sharedStrings.xml><?xml version="1.0" encoding="utf-8"?>
<sst xmlns="http://schemas.openxmlformats.org/spreadsheetml/2006/main" count="1390" uniqueCount="636">
  <si>
    <t>A</t>
    <phoneticPr fontId="2"/>
  </si>
  <si>
    <t>B</t>
    <phoneticPr fontId="2"/>
  </si>
  <si>
    <t>C</t>
    <phoneticPr fontId="2"/>
  </si>
  <si>
    <t>D</t>
    <phoneticPr fontId="2"/>
  </si>
  <si>
    <t>長尾</t>
    <rPh sb="0" eb="2">
      <t>ナガオ</t>
    </rPh>
    <phoneticPr fontId="2"/>
  </si>
  <si>
    <t>四條畷</t>
    <rPh sb="0" eb="3">
      <t>シジョウナワテ</t>
    </rPh>
    <phoneticPr fontId="2"/>
  </si>
  <si>
    <t>野崎</t>
    <rPh sb="0" eb="2">
      <t>ノザキ</t>
    </rPh>
    <phoneticPr fontId="2"/>
  </si>
  <si>
    <t>寝屋川</t>
    <rPh sb="0" eb="3">
      <t>ネヤガワ</t>
    </rPh>
    <phoneticPr fontId="2"/>
  </si>
  <si>
    <t>守口東</t>
    <rPh sb="0" eb="2">
      <t>モリグチ</t>
    </rPh>
    <rPh sb="2" eb="3">
      <t>ヒガシ</t>
    </rPh>
    <phoneticPr fontId="2"/>
  </si>
  <si>
    <t>大手前</t>
    <rPh sb="0" eb="3">
      <t>オオテマエ</t>
    </rPh>
    <phoneticPr fontId="2"/>
  </si>
  <si>
    <t>北かわち皐が丘</t>
    <rPh sb="0" eb="1">
      <t>キタ</t>
    </rPh>
    <rPh sb="4" eb="5">
      <t>サツキ</t>
    </rPh>
    <rPh sb="6" eb="7">
      <t>オカ</t>
    </rPh>
    <phoneticPr fontId="2"/>
  </si>
  <si>
    <t>旭</t>
    <rPh sb="0" eb="1">
      <t>アサヒ</t>
    </rPh>
    <phoneticPr fontId="2"/>
  </si>
  <si>
    <t>枚方津田</t>
    <rPh sb="0" eb="2">
      <t>ヒラカタ</t>
    </rPh>
    <rPh sb="2" eb="4">
      <t>ツダ</t>
    </rPh>
    <phoneticPr fontId="2"/>
  </si>
  <si>
    <t>牧野</t>
    <rPh sb="0" eb="2">
      <t>マキノ</t>
    </rPh>
    <phoneticPr fontId="2"/>
  </si>
  <si>
    <t>交野</t>
    <rPh sb="0" eb="2">
      <t>カタノ</t>
    </rPh>
    <phoneticPr fontId="2"/>
  </si>
  <si>
    <t>大正</t>
    <rPh sb="0" eb="2">
      <t>タイショウ</t>
    </rPh>
    <phoneticPr fontId="2"/>
  </si>
  <si>
    <t>門真西</t>
    <rPh sb="0" eb="2">
      <t>カドマ</t>
    </rPh>
    <rPh sb="2" eb="3">
      <t>ニシ</t>
    </rPh>
    <phoneticPr fontId="2"/>
  </si>
  <si>
    <t>市岡</t>
    <rPh sb="0" eb="2">
      <t>イチオカ</t>
    </rPh>
    <phoneticPr fontId="2"/>
  </si>
  <si>
    <t>港</t>
    <rPh sb="0" eb="1">
      <t>ミナト</t>
    </rPh>
    <phoneticPr fontId="2"/>
  </si>
  <si>
    <t>枚方なぎさ</t>
    <rPh sb="0" eb="2">
      <t>ヒラカタ</t>
    </rPh>
    <phoneticPr fontId="2"/>
  </si>
  <si>
    <t>茨田</t>
    <rPh sb="0" eb="2">
      <t>イダ</t>
    </rPh>
    <phoneticPr fontId="2"/>
  </si>
  <si>
    <t>枚方</t>
    <rPh sb="0" eb="2">
      <t>ヒラカタ</t>
    </rPh>
    <phoneticPr fontId="2"/>
  </si>
  <si>
    <t>－</t>
    <phoneticPr fontId="2"/>
  </si>
  <si>
    <t>会場</t>
    <rPh sb="0" eb="2">
      <t>カイジョウ</t>
    </rPh>
    <phoneticPr fontId="2"/>
  </si>
  <si>
    <t>高校</t>
    <rPh sb="0" eb="2">
      <t>コウコウ</t>
    </rPh>
    <phoneticPr fontId="2"/>
  </si>
  <si>
    <t>Ａコート</t>
    <phoneticPr fontId="2"/>
  </si>
  <si>
    <t>ＴＯ</t>
    <phoneticPr fontId="2"/>
  </si>
  <si>
    <t>Ｂコート</t>
    <phoneticPr fontId="2"/>
  </si>
  <si>
    <t>勝</t>
    <rPh sb="0" eb="1">
      <t>カ</t>
    </rPh>
    <phoneticPr fontId="2"/>
  </si>
  <si>
    <t>負</t>
    <rPh sb="0" eb="1">
      <t>マ</t>
    </rPh>
    <phoneticPr fontId="2"/>
  </si>
  <si>
    <t>順</t>
    <rPh sb="0" eb="1">
      <t>ジュン</t>
    </rPh>
    <phoneticPr fontId="2"/>
  </si>
  <si>
    <t>予選最終順位</t>
    <rPh sb="0" eb="2">
      <t>ヨセン</t>
    </rPh>
    <rPh sb="2" eb="4">
      <t>サイシュウ</t>
    </rPh>
    <rPh sb="4" eb="6">
      <t>ジュンイ</t>
    </rPh>
    <phoneticPr fontId="2"/>
  </si>
  <si>
    <t>Ｂブロック</t>
    <phoneticPr fontId="2"/>
  </si>
  <si>
    <t>1位</t>
    <rPh sb="1" eb="2">
      <t>イ</t>
    </rPh>
    <phoneticPr fontId="2"/>
  </si>
  <si>
    <t>2位</t>
    <rPh sb="1" eb="2">
      <t>イ</t>
    </rPh>
    <phoneticPr fontId="2"/>
  </si>
  <si>
    <t>3位</t>
    <rPh sb="1" eb="2">
      <t>イ</t>
    </rPh>
    <phoneticPr fontId="2"/>
  </si>
  <si>
    <t>4位</t>
    <rPh sb="1" eb="2">
      <t>イ</t>
    </rPh>
    <phoneticPr fontId="2"/>
  </si>
  <si>
    <t>各位順位</t>
    <rPh sb="0" eb="2">
      <t>カクイ</t>
    </rPh>
    <rPh sb="2" eb="4">
      <t>ジュンイ</t>
    </rPh>
    <phoneticPr fontId="2"/>
  </si>
  <si>
    <t>1位リーグ</t>
    <rPh sb="1" eb="2">
      <t>イ</t>
    </rPh>
    <phoneticPr fontId="2"/>
  </si>
  <si>
    <t>2位リーグ</t>
    <rPh sb="1" eb="2">
      <t>イ</t>
    </rPh>
    <phoneticPr fontId="2"/>
  </si>
  <si>
    <t>3位リーグ</t>
    <rPh sb="1" eb="2">
      <t>イ</t>
    </rPh>
    <phoneticPr fontId="2"/>
  </si>
  <si>
    <t>4位リーグ</t>
    <rPh sb="1" eb="2">
      <t>イ</t>
    </rPh>
    <phoneticPr fontId="2"/>
  </si>
  <si>
    <t>7位決定</t>
    <rPh sb="1" eb="2">
      <t>イ</t>
    </rPh>
    <rPh sb="2" eb="4">
      <t>ケッテイ</t>
    </rPh>
    <phoneticPr fontId="2"/>
  </si>
  <si>
    <t>5位決定</t>
    <rPh sb="1" eb="2">
      <t>イ</t>
    </rPh>
    <rPh sb="2" eb="4">
      <t>ケッテイ</t>
    </rPh>
    <phoneticPr fontId="2"/>
  </si>
  <si>
    <t>3位決定</t>
    <rPh sb="1" eb="2">
      <t>イ</t>
    </rPh>
    <rPh sb="2" eb="4">
      <t>ケッテイ</t>
    </rPh>
    <phoneticPr fontId="2"/>
  </si>
  <si>
    <t>決勝</t>
    <rPh sb="0" eb="2">
      <t>ケッショウ</t>
    </rPh>
    <phoneticPr fontId="2"/>
  </si>
  <si>
    <t>－</t>
    <phoneticPr fontId="2"/>
  </si>
  <si>
    <t>Ａコート</t>
    <phoneticPr fontId="2"/>
  </si>
  <si>
    <t>ＴＯ</t>
    <phoneticPr fontId="2"/>
  </si>
  <si>
    <t>Ｂコート</t>
    <phoneticPr fontId="2"/>
  </si>
  <si>
    <t>A①</t>
    <phoneticPr fontId="2"/>
  </si>
  <si>
    <t>B①</t>
    <phoneticPr fontId="2"/>
  </si>
  <si>
    <t>最終日</t>
    <rPh sb="0" eb="3">
      <t>サイシュウビ</t>
    </rPh>
    <phoneticPr fontId="2"/>
  </si>
  <si>
    <t>３決</t>
    <rPh sb="1" eb="2">
      <t>ケツ</t>
    </rPh>
    <phoneticPr fontId="2"/>
  </si>
  <si>
    <t>５決</t>
    <rPh sb="1" eb="2">
      <t>ケツ</t>
    </rPh>
    <phoneticPr fontId="2"/>
  </si>
  <si>
    <t>７決</t>
    <rPh sb="1" eb="2">
      <t>ケツ</t>
    </rPh>
    <phoneticPr fontId="2"/>
  </si>
  <si>
    <t>フリースロー大会</t>
    <rPh sb="6" eb="8">
      <t>タイカイ</t>
    </rPh>
    <phoneticPr fontId="2"/>
  </si>
  <si>
    <t>閉　　会　　式</t>
    <rPh sb="0" eb="1">
      <t>ヘイ</t>
    </rPh>
    <rPh sb="3" eb="4">
      <t>カイ</t>
    </rPh>
    <rPh sb="6" eb="7">
      <t>シキ</t>
    </rPh>
    <phoneticPr fontId="2"/>
  </si>
  <si>
    <t>上の結果を下の順位に記入してください　↓</t>
    <rPh sb="0" eb="1">
      <t>ウエ</t>
    </rPh>
    <rPh sb="2" eb="4">
      <t>ケッカ</t>
    </rPh>
    <rPh sb="5" eb="6">
      <t>シタ</t>
    </rPh>
    <rPh sb="7" eb="9">
      <t>ジュンイ</t>
    </rPh>
    <rPh sb="10" eb="12">
      <t>キニュウ</t>
    </rPh>
    <phoneticPr fontId="2"/>
  </si>
  <si>
    <t>－</t>
    <phoneticPr fontId="2"/>
  </si>
  <si>
    <t>Ａ①</t>
    <phoneticPr fontId="2"/>
  </si>
  <si>
    <t>Ｂ①</t>
    <phoneticPr fontId="2"/>
  </si>
  <si>
    <t>Ａ②</t>
    <phoneticPr fontId="2"/>
  </si>
  <si>
    <t>Ｂ②</t>
    <phoneticPr fontId="2"/>
  </si>
  <si>
    <t>Ａ③</t>
    <phoneticPr fontId="2"/>
  </si>
  <si>
    <t>Ｂ③</t>
    <phoneticPr fontId="2"/>
  </si>
  <si>
    <t>Ａ④</t>
    <phoneticPr fontId="2"/>
  </si>
  <si>
    <t>Ｂ④</t>
    <phoneticPr fontId="2"/>
  </si>
  <si>
    <t>初日</t>
    <rPh sb="0" eb="2">
      <t>ショニチ</t>
    </rPh>
    <phoneticPr fontId="2"/>
  </si>
  <si>
    <t>2日目</t>
    <rPh sb="1" eb="2">
      <t>ニチ</t>
    </rPh>
    <rPh sb="2" eb="3">
      <t>メ</t>
    </rPh>
    <phoneticPr fontId="2"/>
  </si>
  <si>
    <t>タイムアウトは、２回のみ。</t>
    <rPh sb="9" eb="10">
      <t>カイ</t>
    </rPh>
    <phoneticPr fontId="2"/>
  </si>
  <si>
    <t>（会場により、早く進行、休憩を長くとるなど）</t>
    <rPh sb="1" eb="3">
      <t>カイジョウ</t>
    </rPh>
    <rPh sb="7" eb="8">
      <t>ハヤ</t>
    </rPh>
    <rPh sb="9" eb="11">
      <t>シンコウ</t>
    </rPh>
    <rPh sb="12" eb="14">
      <t>キュウケイ</t>
    </rPh>
    <rPh sb="15" eb="16">
      <t>ナガ</t>
    </rPh>
    <phoneticPr fontId="2"/>
  </si>
  <si>
    <t>※　この対戦表をもとに審判係の先生は割当をお願いします。</t>
    <rPh sb="4" eb="6">
      <t>タイセン</t>
    </rPh>
    <rPh sb="6" eb="7">
      <t>ヒョウ</t>
    </rPh>
    <rPh sb="11" eb="13">
      <t>シンパン</t>
    </rPh>
    <rPh sb="13" eb="14">
      <t>カカリ</t>
    </rPh>
    <rPh sb="15" eb="17">
      <t>センセイ</t>
    </rPh>
    <rPh sb="18" eb="20">
      <t>ワリアテ</t>
    </rPh>
    <rPh sb="22" eb="23">
      <t>ネガ</t>
    </rPh>
    <phoneticPr fontId="2"/>
  </si>
  <si>
    <t>高校名</t>
    <rPh sb="0" eb="3">
      <t>コウコウメイ</t>
    </rPh>
    <phoneticPr fontId="2"/>
  </si>
  <si>
    <t>代表顧問</t>
    <rPh sb="0" eb="2">
      <t>ダイヒョウ</t>
    </rPh>
    <rPh sb="2" eb="4">
      <t>コモン</t>
    </rPh>
    <phoneticPr fontId="2"/>
  </si>
  <si>
    <t>参加</t>
    <rPh sb="0" eb="2">
      <t>サンカ</t>
    </rPh>
    <phoneticPr fontId="2"/>
  </si>
  <si>
    <t>人数</t>
    <rPh sb="0" eb="2">
      <t>ニンズウ</t>
    </rPh>
    <phoneticPr fontId="2"/>
  </si>
  <si>
    <t>審判</t>
    <rPh sb="0" eb="2">
      <t>シンパン</t>
    </rPh>
    <phoneticPr fontId="2"/>
  </si>
  <si>
    <t>昨年順</t>
    <rPh sb="0" eb="2">
      <t>サクネン</t>
    </rPh>
    <rPh sb="2" eb="3">
      <t>ジュン</t>
    </rPh>
    <phoneticPr fontId="2"/>
  </si>
  <si>
    <t>米崎　哲央</t>
    <rPh sb="0" eb="1">
      <t>ヨネ</t>
    </rPh>
    <rPh sb="1" eb="2">
      <t>ザキ</t>
    </rPh>
    <rPh sb="3" eb="5">
      <t>テツオ</t>
    </rPh>
    <phoneticPr fontId="2"/>
  </si>
  <si>
    <t>梅市　弘二</t>
    <rPh sb="0" eb="1">
      <t>ウメ</t>
    </rPh>
    <rPh sb="1" eb="2">
      <t>イチ</t>
    </rPh>
    <rPh sb="3" eb="5">
      <t>コウジ</t>
    </rPh>
    <phoneticPr fontId="2"/>
  </si>
  <si>
    <t>松下　真二</t>
    <rPh sb="0" eb="2">
      <t>マツシタ</t>
    </rPh>
    <rPh sb="3" eb="5">
      <t>シンジ</t>
    </rPh>
    <phoneticPr fontId="2"/>
  </si>
  <si>
    <t>泉尾</t>
    <rPh sb="0" eb="2">
      <t>イズオ</t>
    </rPh>
    <phoneticPr fontId="2"/>
  </si>
  <si>
    <t>浦田　　宏</t>
    <rPh sb="0" eb="2">
      <t>ウラタ</t>
    </rPh>
    <rPh sb="4" eb="5">
      <t>ヒロシ</t>
    </rPh>
    <phoneticPr fontId="2"/>
  </si>
  <si>
    <t>役割分担</t>
    <rPh sb="0" eb="2">
      <t>ヤクワリ</t>
    </rPh>
    <rPh sb="2" eb="4">
      <t>ブンタン</t>
    </rPh>
    <phoneticPr fontId="2"/>
  </si>
  <si>
    <t>総務</t>
    <rPh sb="0" eb="2">
      <t>ソウム</t>
    </rPh>
    <phoneticPr fontId="2"/>
  </si>
  <si>
    <t>競技</t>
    <rPh sb="0" eb="2">
      <t>キョウギ</t>
    </rPh>
    <phoneticPr fontId="2"/>
  </si>
  <si>
    <t>緑風冠</t>
    <rPh sb="0" eb="1">
      <t>ミドリ</t>
    </rPh>
    <rPh sb="1" eb="2">
      <t>カゼ</t>
    </rPh>
    <rPh sb="2" eb="3">
      <t>カンムリ</t>
    </rPh>
    <phoneticPr fontId="2"/>
  </si>
  <si>
    <t>吉川　夏子</t>
    <rPh sb="0" eb="2">
      <t>ヨシカワ</t>
    </rPh>
    <rPh sb="3" eb="5">
      <t>ナツコ</t>
    </rPh>
    <phoneticPr fontId="2"/>
  </si>
  <si>
    <t>記録</t>
    <rPh sb="0" eb="2">
      <t>キロク</t>
    </rPh>
    <phoneticPr fontId="2"/>
  </si>
  <si>
    <t>浦山　　聖</t>
    <rPh sb="0" eb="2">
      <t>ウラヤマ</t>
    </rPh>
    <rPh sb="4" eb="5">
      <t>セイ</t>
    </rPh>
    <phoneticPr fontId="2"/>
  </si>
  <si>
    <t>閉会式</t>
    <rPh sb="0" eb="3">
      <t>ヘイカイシキ</t>
    </rPh>
    <phoneticPr fontId="2"/>
  </si>
  <si>
    <t>寺嶋　　信</t>
    <rPh sb="0" eb="2">
      <t>テラシマ</t>
    </rPh>
    <rPh sb="4" eb="5">
      <t>シン</t>
    </rPh>
    <phoneticPr fontId="2"/>
  </si>
  <si>
    <t>西寝屋川</t>
    <rPh sb="0" eb="1">
      <t>ニシ</t>
    </rPh>
    <rPh sb="1" eb="4">
      <t>ネヤガワ</t>
    </rPh>
    <phoneticPr fontId="2"/>
  </si>
  <si>
    <t>A1</t>
    <phoneticPr fontId="2"/>
  </si>
  <si>
    <t>A2</t>
    <phoneticPr fontId="2"/>
  </si>
  <si>
    <t>A3</t>
    <phoneticPr fontId="2"/>
  </si>
  <si>
    <t>A4</t>
    <phoneticPr fontId="2"/>
  </si>
  <si>
    <t>A5</t>
    <phoneticPr fontId="2"/>
  </si>
  <si>
    <t>B1</t>
    <phoneticPr fontId="2"/>
  </si>
  <si>
    <t>B2</t>
    <phoneticPr fontId="2"/>
  </si>
  <si>
    <t>B3</t>
    <phoneticPr fontId="2"/>
  </si>
  <si>
    <t>B4</t>
    <phoneticPr fontId="2"/>
  </si>
  <si>
    <t>B5</t>
    <phoneticPr fontId="2"/>
  </si>
  <si>
    <t>C1</t>
    <phoneticPr fontId="2"/>
  </si>
  <si>
    <t>C2</t>
    <phoneticPr fontId="2"/>
  </si>
  <si>
    <t>C3</t>
    <phoneticPr fontId="2"/>
  </si>
  <si>
    <t>C4</t>
    <phoneticPr fontId="2"/>
  </si>
  <si>
    <t>C5</t>
    <phoneticPr fontId="2"/>
  </si>
  <si>
    <t>D1</t>
    <phoneticPr fontId="2"/>
  </si>
  <si>
    <t>D2</t>
    <phoneticPr fontId="2"/>
  </si>
  <si>
    <t>D3</t>
    <phoneticPr fontId="2"/>
  </si>
  <si>
    <t>D4</t>
    <phoneticPr fontId="2"/>
  </si>
  <si>
    <t>D5</t>
    <phoneticPr fontId="2"/>
  </si>
  <si>
    <t>最終順位</t>
    <rPh sb="0" eb="2">
      <t>サイシュウ</t>
    </rPh>
    <rPh sb="2" eb="4">
      <t>ジュンイ</t>
    </rPh>
    <phoneticPr fontId="2"/>
  </si>
  <si>
    <t>5位</t>
    <rPh sb="1" eb="2">
      <t>イ</t>
    </rPh>
    <phoneticPr fontId="2"/>
  </si>
  <si>
    <t>6位</t>
    <rPh sb="1" eb="2">
      <t>イ</t>
    </rPh>
    <phoneticPr fontId="2"/>
  </si>
  <si>
    <t>7位</t>
    <rPh sb="1" eb="2">
      <t>イ</t>
    </rPh>
    <phoneticPr fontId="2"/>
  </si>
  <si>
    <t>8位</t>
    <rPh sb="1" eb="2">
      <t>イ</t>
    </rPh>
    <phoneticPr fontId="2"/>
  </si>
  <si>
    <t>9位</t>
    <rPh sb="1" eb="2">
      <t>イ</t>
    </rPh>
    <phoneticPr fontId="2"/>
  </si>
  <si>
    <t>10位</t>
    <rPh sb="2" eb="3">
      <t>イ</t>
    </rPh>
    <phoneticPr fontId="2"/>
  </si>
  <si>
    <t>11位</t>
    <rPh sb="2" eb="3">
      <t>イ</t>
    </rPh>
    <phoneticPr fontId="2"/>
  </si>
  <si>
    <t>12位</t>
    <rPh sb="2" eb="3">
      <t>イ</t>
    </rPh>
    <phoneticPr fontId="2"/>
  </si>
  <si>
    <t>13位</t>
    <rPh sb="2" eb="3">
      <t>イ</t>
    </rPh>
    <phoneticPr fontId="2"/>
  </si>
  <si>
    <t>14位</t>
    <rPh sb="2" eb="3">
      <t>イ</t>
    </rPh>
    <phoneticPr fontId="2"/>
  </si>
  <si>
    <t>15位</t>
    <rPh sb="2" eb="3">
      <t>イ</t>
    </rPh>
    <phoneticPr fontId="2"/>
  </si>
  <si>
    <t>16位</t>
    <rPh sb="2" eb="3">
      <t>イ</t>
    </rPh>
    <phoneticPr fontId="2"/>
  </si>
  <si>
    <t>17位</t>
    <rPh sb="2" eb="3">
      <t>イ</t>
    </rPh>
    <phoneticPr fontId="2"/>
  </si>
  <si>
    <t>18位</t>
    <rPh sb="2" eb="3">
      <t>イ</t>
    </rPh>
    <phoneticPr fontId="2"/>
  </si>
  <si>
    <t>19位</t>
    <rPh sb="2" eb="3">
      <t>イ</t>
    </rPh>
    <phoneticPr fontId="2"/>
  </si>
  <si>
    <t>20位</t>
    <rPh sb="2" eb="3">
      <t>イ</t>
    </rPh>
    <phoneticPr fontId="2"/>
  </si>
  <si>
    <t>上</t>
    <rPh sb="0" eb="1">
      <t>ウエ</t>
    </rPh>
    <phoneticPr fontId="2"/>
  </si>
  <si>
    <t>中</t>
    <rPh sb="0" eb="1">
      <t>ナカ</t>
    </rPh>
    <phoneticPr fontId="2"/>
  </si>
  <si>
    <t>　</t>
    <phoneticPr fontId="2"/>
  </si>
  <si>
    <t>Ａ</t>
    <phoneticPr fontId="2"/>
  </si>
  <si>
    <t>Ｂ</t>
    <phoneticPr fontId="2"/>
  </si>
  <si>
    <t>Ｃ</t>
    <phoneticPr fontId="2"/>
  </si>
  <si>
    <t>Ｄ</t>
    <phoneticPr fontId="2"/>
  </si>
  <si>
    <t>不参加</t>
    <phoneticPr fontId="2"/>
  </si>
  <si>
    <t>３・４日目</t>
    <rPh sb="3" eb="4">
      <t>ニチ</t>
    </rPh>
    <rPh sb="4" eb="5">
      <t>メ</t>
    </rPh>
    <phoneticPr fontId="2"/>
  </si>
  <si>
    <t>その場合は、対戦校どうしで相談して変更するなどしていただければ助かります。</t>
    <rPh sb="6" eb="8">
      <t>タイセン</t>
    </rPh>
    <rPh sb="8" eb="9">
      <t>コウ</t>
    </rPh>
    <rPh sb="13" eb="15">
      <t>ソウダン</t>
    </rPh>
    <rPh sb="17" eb="19">
      <t>ヘンコウ</t>
    </rPh>
    <rPh sb="31" eb="32">
      <t>タス</t>
    </rPh>
    <phoneticPr fontId="2"/>
  </si>
  <si>
    <t>※ファールに関して</t>
    <rPh sb="6" eb="7">
      <t>カン</t>
    </rPh>
    <phoneticPr fontId="2"/>
  </si>
  <si>
    <t>　３・４日目は、１・２位リーグを上位、３・４位リーグを中位とし、</t>
    <phoneticPr fontId="2"/>
  </si>
  <si>
    <t>②初日に各ブロックごとに順位を決め、２日目以降はこの順位で試合を行います。</t>
    <phoneticPr fontId="2"/>
  </si>
  <si>
    <t>９決</t>
    <phoneticPr fontId="2"/>
  </si>
  <si>
    <t>１１決</t>
    <phoneticPr fontId="2"/>
  </si>
  <si>
    <t>１３決</t>
    <phoneticPr fontId="2"/>
  </si>
  <si>
    <t>１５決</t>
    <phoneticPr fontId="2"/>
  </si>
  <si>
    <t>下位リーグが上位リーグで試合ならば</t>
    <rPh sb="0" eb="2">
      <t>カイ</t>
    </rPh>
    <rPh sb="12" eb="14">
      <t>シアイ</t>
    </rPh>
    <phoneticPr fontId="2"/>
  </si>
  <si>
    <t>９位決定</t>
    <phoneticPr fontId="2"/>
  </si>
  <si>
    <t>１３位決定</t>
    <phoneticPr fontId="2"/>
  </si>
  <si>
    <t>最終日</t>
    <phoneticPr fontId="2"/>
  </si>
  <si>
    <t>昼食の時間が短くなっているチームもありますが、ご協力お願い致します。</t>
    <phoneticPr fontId="2"/>
  </si>
  <si>
    <t>現段階で組んでいるものと、試合順やTOが入れ替わる可能性もあります。</t>
    <phoneticPr fontId="2"/>
  </si>
  <si>
    <t>○注意事項</t>
    <rPh sb="1" eb="3">
      <t>チュウイ</t>
    </rPh>
    <rPh sb="3" eb="5">
      <t>ジコウ</t>
    </rPh>
    <phoneticPr fontId="2"/>
  </si>
  <si>
    <t>○お願い</t>
    <rPh sb="2" eb="3">
      <t>ネガ</t>
    </rPh>
    <phoneticPr fontId="2"/>
  </si>
  <si>
    <t>昼休憩</t>
    <phoneticPr fontId="2"/>
  </si>
  <si>
    <t>審判</t>
    <phoneticPr fontId="2"/>
  </si>
  <si>
    <t>11位決定</t>
    <phoneticPr fontId="2"/>
  </si>
  <si>
    <t>15位決定</t>
    <phoneticPr fontId="2"/>
  </si>
  <si>
    <t>-</t>
    <phoneticPr fontId="2"/>
  </si>
  <si>
    <t>佐藤麻里亜</t>
    <phoneticPr fontId="2"/>
  </si>
  <si>
    <t>田中　理絵</t>
    <phoneticPr fontId="2"/>
  </si>
  <si>
    <t>権藤　浩史</t>
    <phoneticPr fontId="2"/>
  </si>
  <si>
    <t>橘　つぐみ</t>
    <phoneticPr fontId="2"/>
  </si>
  <si>
    <t>備考</t>
    <rPh sb="0" eb="2">
      <t>ビコウ</t>
    </rPh>
    <phoneticPr fontId="2"/>
  </si>
  <si>
    <t>乾　　美穂</t>
    <rPh sb="0" eb="1">
      <t>イヌイ</t>
    </rPh>
    <rPh sb="3" eb="5">
      <t>ミホ</t>
    </rPh>
    <phoneticPr fontId="2"/>
  </si>
  <si>
    <t>芦間</t>
    <rPh sb="0" eb="1">
      <t>アシ</t>
    </rPh>
    <rPh sb="1" eb="2">
      <t>マ</t>
    </rPh>
    <phoneticPr fontId="2"/>
  </si>
  <si>
    <r>
      <t>組み合わせを考えるにあたって、考慮した点（</t>
    </r>
    <r>
      <rPr>
        <b/>
        <sz val="18"/>
        <color indexed="10"/>
        <rFont val="HG丸ｺﾞｼｯｸM-PRO"/>
        <family val="3"/>
        <charset val="128"/>
      </rPr>
      <t>赤字は昨年度と異なる点</t>
    </r>
    <r>
      <rPr>
        <sz val="18"/>
        <rFont val="HG丸ｺﾞｼｯｸM-PRO"/>
        <family val="3"/>
        <charset val="128"/>
      </rPr>
      <t>）</t>
    </r>
    <rPh sb="0" eb="1">
      <t>ク</t>
    </rPh>
    <rPh sb="2" eb="3">
      <t>ア</t>
    </rPh>
    <rPh sb="6" eb="7">
      <t>カンガ</t>
    </rPh>
    <rPh sb="15" eb="17">
      <t>コウリョ</t>
    </rPh>
    <rPh sb="19" eb="20">
      <t>テン</t>
    </rPh>
    <phoneticPr fontId="2"/>
  </si>
  <si>
    <t>　気が付いたことがあれば、当日臨機応変に対応して頂けると助かります。</t>
    <rPh sb="1" eb="2">
      <t>キ</t>
    </rPh>
    <rPh sb="3" eb="4">
      <t>ツ</t>
    </rPh>
    <rPh sb="13" eb="15">
      <t>トウジツ</t>
    </rPh>
    <rPh sb="15" eb="19">
      <t>リンキオウヘン</t>
    </rPh>
    <rPh sb="20" eb="22">
      <t>タイオウ</t>
    </rPh>
    <rPh sb="24" eb="25">
      <t>イタダ</t>
    </rPh>
    <rPh sb="28" eb="29">
      <t>タス</t>
    </rPh>
    <phoneticPr fontId="2"/>
  </si>
  <si>
    <t>　考えて試合を組み合わせましたが、配慮しきれていない点もあるかと思います。</t>
    <rPh sb="17" eb="19">
      <t>ハイリョ</t>
    </rPh>
    <rPh sb="26" eb="27">
      <t>テン</t>
    </rPh>
    <rPh sb="32" eb="33">
      <t>オモ</t>
    </rPh>
    <phoneticPr fontId="2"/>
  </si>
  <si>
    <t>３日目も初日の結果により、上位＋下位となるか、中位＋下位となるか変わりますが、</t>
    <rPh sb="1" eb="3">
      <t>カメ</t>
    </rPh>
    <rPh sb="4" eb="6">
      <t>ショニチ</t>
    </rPh>
    <rPh sb="7" eb="9">
      <t>ケッカ</t>
    </rPh>
    <phoneticPr fontId="2"/>
  </si>
  <si>
    <t>チャンピオン</t>
    <phoneticPr fontId="2"/>
  </si>
  <si>
    <t>　（来年以降に反映したいと思いますので、不都合な点があれば、競技係までお知らせください。）</t>
    <rPh sb="2" eb="4">
      <t>ライネン</t>
    </rPh>
    <rPh sb="4" eb="6">
      <t>イコウ</t>
    </rPh>
    <rPh sb="7" eb="9">
      <t>ハンエイ</t>
    </rPh>
    <rPh sb="13" eb="14">
      <t>オモ</t>
    </rPh>
    <rPh sb="20" eb="23">
      <t>フツゴウ</t>
    </rPh>
    <rPh sb="24" eb="25">
      <t>テン</t>
    </rPh>
    <rPh sb="30" eb="32">
      <t>キョウギ</t>
    </rPh>
    <rPh sb="32" eb="33">
      <t>カカリ</t>
    </rPh>
    <rPh sb="36" eb="37">
      <t>シ</t>
    </rPh>
    <phoneticPr fontId="2"/>
  </si>
  <si>
    <t>＊ユニフォームの色・着替える回数、ＴＯの回数、昼休憩の時間、チーム状況、</t>
    <rPh sb="8" eb="9">
      <t>イロ</t>
    </rPh>
    <rPh sb="10" eb="12">
      <t>キガ</t>
    </rPh>
    <rPh sb="14" eb="16">
      <t>カイスウ</t>
    </rPh>
    <rPh sb="20" eb="22">
      <t>カイスウ</t>
    </rPh>
    <rPh sb="23" eb="24">
      <t>ヒル</t>
    </rPh>
    <rPh sb="24" eb="26">
      <t>キュウケイ</t>
    </rPh>
    <rPh sb="27" eb="29">
      <t>ジカン</t>
    </rPh>
    <rPh sb="33" eb="35">
      <t>ジョウキョウ</t>
    </rPh>
    <phoneticPr fontId="2"/>
  </si>
  <si>
    <t>　会場から遠い学校を第１試合に入れない、会場校をリーグ内の１試合目に入るようにする等、</t>
    <rPh sb="1" eb="3">
      <t>カイジョウ</t>
    </rPh>
    <rPh sb="5" eb="6">
      <t>トオ</t>
    </rPh>
    <rPh sb="7" eb="9">
      <t>ガッコウ</t>
    </rPh>
    <rPh sb="10" eb="11">
      <t>ダイ</t>
    </rPh>
    <rPh sb="12" eb="14">
      <t>シアイ</t>
    </rPh>
    <rPh sb="15" eb="16">
      <t>イ</t>
    </rPh>
    <rPh sb="20" eb="22">
      <t>カイジョウ</t>
    </rPh>
    <rPh sb="21" eb="22">
      <t>カイカイ</t>
    </rPh>
    <phoneticPr fontId="2"/>
  </si>
  <si>
    <t>◎浦田　権藤</t>
    <rPh sb="1" eb="3">
      <t>ウラタ</t>
    </rPh>
    <phoneticPr fontId="2"/>
  </si>
  <si>
    <t>谷村加奈美</t>
    <phoneticPr fontId="2"/>
  </si>
  <si>
    <t>　したがって、３日目までの結果を見て、チーム状況に応じて、組み替えるかもしれません。</t>
    <rPh sb="8" eb="9">
      <t>ヒ</t>
    </rPh>
    <rPh sb="9" eb="10">
      <t>メ</t>
    </rPh>
    <rPh sb="13" eb="15">
      <t>ケッカ</t>
    </rPh>
    <rPh sb="16" eb="17">
      <t>ミ</t>
    </rPh>
    <rPh sb="22" eb="24">
      <t>ジョウキョウ</t>
    </rPh>
    <rPh sb="25" eb="26">
      <t>オウ</t>
    </rPh>
    <rPh sb="29" eb="30">
      <t>ク</t>
    </rPh>
    <rPh sb="31" eb="32">
      <t>カ</t>
    </rPh>
    <phoneticPr fontId="2"/>
  </si>
  <si>
    <t>☆（　　）は、ＴＯチームの生徒で審判をお願いします。（有志の先生、歓迎！）</t>
    <rPh sb="13" eb="15">
      <t>セイト</t>
    </rPh>
    <rPh sb="16" eb="18">
      <t>シンパン</t>
    </rPh>
    <rPh sb="20" eb="21">
      <t>ネガ</t>
    </rPh>
    <rPh sb="27" eb="29">
      <t>ユウシ</t>
    </rPh>
    <rPh sb="30" eb="32">
      <t>センセイ</t>
    </rPh>
    <rPh sb="33" eb="35">
      <t>カンゲイ</t>
    </rPh>
    <phoneticPr fontId="2"/>
  </si>
  <si>
    <t>皐が丘</t>
    <rPh sb="0" eb="1">
      <t>サツキ</t>
    </rPh>
    <rPh sb="2" eb="3">
      <t>オカ</t>
    </rPh>
    <phoneticPr fontId="2"/>
  </si>
  <si>
    <t>３位決定戦を行います。試合に先立ちまして、出場チームと審判の紹介をいたします。</t>
    <rPh sb="1" eb="2">
      <t>イ</t>
    </rPh>
    <rPh sb="2" eb="5">
      <t>ケッテイセン</t>
    </rPh>
    <rPh sb="6" eb="7">
      <t>オコナ</t>
    </rPh>
    <rPh sb="11" eb="13">
      <t>シアイ</t>
    </rPh>
    <rPh sb="14" eb="16">
      <t>サキダ</t>
    </rPh>
    <rPh sb="21" eb="23">
      <t>シュツジョウ</t>
    </rPh>
    <rPh sb="27" eb="29">
      <t>シンパン</t>
    </rPh>
    <rPh sb="30" eb="32">
      <t>ショウカイ</t>
    </rPh>
    <phoneticPr fontId="2"/>
  </si>
  <si>
    <t>Ｂコート、３位決定戦。</t>
    <rPh sb="6" eb="7">
      <t>イ</t>
    </rPh>
    <rPh sb="7" eb="10">
      <t>ケッテイセン</t>
    </rPh>
    <phoneticPr fontId="2"/>
  </si>
  <si>
    <t>つづきまして、</t>
    <phoneticPr fontId="2"/>
  </si>
  <si>
    <t>Ａコート、決勝戦</t>
    <rPh sb="5" eb="8">
      <t>ケッショウセン</t>
    </rPh>
    <phoneticPr fontId="2"/>
  </si>
  <si>
    <t>白のユニフォーム</t>
    <rPh sb="0" eb="1">
      <t>シロ</t>
    </rPh>
    <phoneticPr fontId="2"/>
  </si>
  <si>
    <t>　監督</t>
    <rPh sb="1" eb="3">
      <t>カントク</t>
    </rPh>
    <phoneticPr fontId="2"/>
  </si>
  <si>
    <t>先生</t>
    <rPh sb="0" eb="2">
      <t>センセイ</t>
    </rPh>
    <phoneticPr fontId="2"/>
  </si>
  <si>
    <t>コーチ</t>
    <phoneticPr fontId="2"/>
  </si>
  <si>
    <t>　マネージャー</t>
    <phoneticPr fontId="2"/>
  </si>
  <si>
    <t>さん</t>
    <phoneticPr fontId="2"/>
  </si>
  <si>
    <t>　スターティングメンバー</t>
    <phoneticPr fontId="2"/>
  </si>
  <si>
    <t>番</t>
    <rPh sb="0" eb="1">
      <t>バン</t>
    </rPh>
    <phoneticPr fontId="2"/>
  </si>
  <si>
    <t>さん</t>
    <phoneticPr fontId="2"/>
  </si>
  <si>
    <t>黒のユニフォーム</t>
    <rPh sb="0" eb="1">
      <t>クロ</t>
    </rPh>
    <phoneticPr fontId="2"/>
  </si>
  <si>
    <t>コーチ</t>
    <phoneticPr fontId="2"/>
  </si>
  <si>
    <t>　マネージャー</t>
    <phoneticPr fontId="2"/>
  </si>
  <si>
    <t>　スターティングメンバー</t>
    <phoneticPr fontId="2"/>
  </si>
  <si>
    <t>主審</t>
    <rPh sb="0" eb="2">
      <t>シュシン</t>
    </rPh>
    <phoneticPr fontId="2"/>
  </si>
  <si>
    <t>副審</t>
    <rPh sb="0" eb="2">
      <t>フクシン</t>
    </rPh>
    <phoneticPr fontId="2"/>
  </si>
  <si>
    <t>以上です。
両コートの選手の皆さんに盛大な応援よろしくお願いします。</t>
    <rPh sb="0" eb="2">
      <t>イジョウ</t>
    </rPh>
    <rPh sb="6" eb="7">
      <t>リョウ</t>
    </rPh>
    <rPh sb="11" eb="13">
      <t>センシュ</t>
    </rPh>
    <rPh sb="14" eb="15">
      <t>ミナ</t>
    </rPh>
    <rPh sb="18" eb="20">
      <t>セイダイ</t>
    </rPh>
    <rPh sb="21" eb="23">
      <t>オウエン</t>
    </rPh>
    <rPh sb="28" eb="29">
      <t>ネガ</t>
    </rPh>
    <phoneticPr fontId="2"/>
  </si>
  <si>
    <t>学校名</t>
    <rPh sb="0" eb="2">
      <t>ガッコウ</t>
    </rPh>
    <rPh sb="2" eb="3">
      <t>メイ</t>
    </rPh>
    <phoneticPr fontId="2"/>
  </si>
  <si>
    <t>お名前</t>
    <rPh sb="1" eb="3">
      <t>ナマエ</t>
    </rPh>
    <phoneticPr fontId="2"/>
  </si>
  <si>
    <t>お弁当</t>
    <rPh sb="1" eb="3">
      <t>ベントウ</t>
    </rPh>
    <phoneticPr fontId="2"/>
  </si>
  <si>
    <t>金額</t>
    <rPh sb="0" eb="2">
      <t>キンガク</t>
    </rPh>
    <phoneticPr fontId="2"/>
  </si>
  <si>
    <t>茨田</t>
    <rPh sb="0" eb="1">
      <t>イバラ</t>
    </rPh>
    <rPh sb="1" eb="2">
      <t>タ</t>
    </rPh>
    <phoneticPr fontId="2"/>
  </si>
  <si>
    <t>　　５・６位リーグをＣリーグとして成績を発表します。</t>
    <rPh sb="5" eb="6">
      <t>イ</t>
    </rPh>
    <rPh sb="17" eb="19">
      <t>セイセキ</t>
    </rPh>
    <rPh sb="20" eb="22">
      <t>ハッピョウ</t>
    </rPh>
    <phoneticPr fontId="2"/>
  </si>
  <si>
    <t>成績発表　記録　（　　　）先生</t>
    <rPh sb="0" eb="2">
      <t>セイセキ</t>
    </rPh>
    <rPh sb="2" eb="4">
      <t>ハッピョウ</t>
    </rPh>
    <rPh sb="5" eb="7">
      <t>キロク</t>
    </rPh>
    <rPh sb="13" eb="15">
      <t>センセイ</t>
    </rPh>
    <phoneticPr fontId="2"/>
  </si>
  <si>
    <t>Ａリーグより表彰をします。</t>
    <rPh sb="6" eb="8">
      <t>ヒョウショウ</t>
    </rPh>
    <phoneticPr fontId="2"/>
  </si>
  <si>
    <t>Ｂリーグの表彰をします。</t>
    <rPh sb="5" eb="7">
      <t>ヒョウショウ</t>
    </rPh>
    <phoneticPr fontId="2"/>
  </si>
  <si>
    <t>　　　　　　賞状・トロフィー・ボール</t>
    <rPh sb="6" eb="8">
      <t>ショウジョウ</t>
    </rPh>
    <phoneticPr fontId="2"/>
  </si>
  <si>
    <t>優勝・準優勝校は３名前に出てください。</t>
    <rPh sb="0" eb="2">
      <t>ユウショウ</t>
    </rPh>
    <rPh sb="3" eb="4">
      <t>ジュン</t>
    </rPh>
    <rPh sb="4" eb="6">
      <t>ユウショウ</t>
    </rPh>
    <rPh sb="6" eb="7">
      <t>コウ</t>
    </rPh>
    <rPh sb="9" eb="10">
      <t>メイ</t>
    </rPh>
    <rPh sb="10" eb="11">
      <t>マエ</t>
    </rPh>
    <rPh sb="12" eb="13">
      <t>デ</t>
    </rPh>
    <phoneticPr fontId="2"/>
  </si>
  <si>
    <t>優勝・準優勝・３位校は３名前に出てください。４位校は１名（ボールのみ）</t>
    <rPh sb="0" eb="2">
      <t>ユウショウ</t>
    </rPh>
    <rPh sb="3" eb="4">
      <t>ジュン</t>
    </rPh>
    <rPh sb="4" eb="6">
      <t>ユウショウ</t>
    </rPh>
    <rPh sb="8" eb="9">
      <t>イ</t>
    </rPh>
    <rPh sb="9" eb="10">
      <t>コウ</t>
    </rPh>
    <rPh sb="12" eb="13">
      <t>メイ</t>
    </rPh>
    <rPh sb="13" eb="14">
      <t>マエ</t>
    </rPh>
    <rPh sb="15" eb="16">
      <t>デ</t>
    </rPh>
    <rPh sb="23" eb="24">
      <t>イ</t>
    </rPh>
    <rPh sb="24" eb="25">
      <t>コウ</t>
    </rPh>
    <rPh sb="27" eb="28">
      <t>メイ</t>
    </rPh>
    <phoneticPr fontId="2"/>
  </si>
  <si>
    <t>優勝・準優勝校は３名・２位校は１名（ボールのみ）前に出てください。</t>
    <rPh sb="0" eb="2">
      <t>ユウショウ</t>
    </rPh>
    <rPh sb="3" eb="4">
      <t>ジュン</t>
    </rPh>
    <rPh sb="4" eb="6">
      <t>ユウショウ</t>
    </rPh>
    <rPh sb="6" eb="7">
      <t>コウ</t>
    </rPh>
    <rPh sb="9" eb="10">
      <t>メイ</t>
    </rPh>
    <rPh sb="24" eb="25">
      <t>マエ</t>
    </rPh>
    <rPh sb="26" eb="27">
      <t>デ</t>
    </rPh>
    <phoneticPr fontId="2"/>
  </si>
  <si>
    <t>Ｃリーグの表彰をします。</t>
    <rPh sb="5" eb="7">
      <t>ヒョウショウ</t>
    </rPh>
    <phoneticPr fontId="2"/>
  </si>
  <si>
    <t>個人賞の表彰を行います。</t>
    <rPh sb="0" eb="2">
      <t>コジン</t>
    </rPh>
    <rPh sb="2" eb="3">
      <t>ショウ</t>
    </rPh>
    <rPh sb="4" eb="6">
      <t>ヒョウショウ</t>
    </rPh>
    <rPh sb="7" eb="8">
      <t>オコナ</t>
    </rPh>
    <phoneticPr fontId="2"/>
  </si>
  <si>
    <t>・努力賞の表彰を行います。呼ばれたら返事をして、列の前に出てください。</t>
    <rPh sb="1" eb="3">
      <t>ドリョク</t>
    </rPh>
    <rPh sb="3" eb="4">
      <t>ショウ</t>
    </rPh>
    <rPh sb="5" eb="7">
      <t>ヒョウショウ</t>
    </rPh>
    <rPh sb="8" eb="9">
      <t>オコナ</t>
    </rPh>
    <rPh sb="13" eb="14">
      <t>ヨ</t>
    </rPh>
    <rPh sb="18" eb="20">
      <t>ヘンジ</t>
    </rPh>
    <rPh sb="24" eb="25">
      <t>レツ</t>
    </rPh>
    <rPh sb="26" eb="27">
      <t>マエ</t>
    </rPh>
    <rPh sb="28" eb="29">
      <t>デ</t>
    </rPh>
    <phoneticPr fontId="2"/>
  </si>
  <si>
    <t>先生方商品を渡してあげてください。おめでとうございます。</t>
    <rPh sb="0" eb="3">
      <t>センセイガタ</t>
    </rPh>
    <rPh sb="3" eb="5">
      <t>ショウヒン</t>
    </rPh>
    <rPh sb="6" eb="7">
      <t>ワタ</t>
    </rPh>
    <phoneticPr fontId="2"/>
  </si>
  <si>
    <t>努力賞　発表　(　　　　　）先生</t>
    <rPh sb="0" eb="3">
      <t>ドリョクショウ</t>
    </rPh>
    <rPh sb="4" eb="6">
      <t>ハッピョウ</t>
    </rPh>
    <rPh sb="14" eb="16">
      <t>センセイ</t>
    </rPh>
    <phoneticPr fontId="2"/>
  </si>
  <si>
    <t>・優秀選手の表彰を行います。呼ばれたら返事をして、列の前に出てください。</t>
    <rPh sb="1" eb="3">
      <t>ユウシュウ</t>
    </rPh>
    <rPh sb="3" eb="5">
      <t>センシュ</t>
    </rPh>
    <rPh sb="6" eb="8">
      <t>ヒョウショウ</t>
    </rPh>
    <rPh sb="9" eb="10">
      <t>オコナ</t>
    </rPh>
    <rPh sb="14" eb="15">
      <t>ヨ</t>
    </rPh>
    <rPh sb="19" eb="21">
      <t>ヘンジ</t>
    </rPh>
    <rPh sb="25" eb="26">
      <t>レツ</t>
    </rPh>
    <rPh sb="27" eb="28">
      <t>マエ</t>
    </rPh>
    <rPh sb="29" eb="30">
      <t>デ</t>
    </rPh>
    <phoneticPr fontId="2"/>
  </si>
  <si>
    <t>優秀選手　発表　(　　　　　）先生</t>
    <rPh sb="0" eb="2">
      <t>ユウシュウ</t>
    </rPh>
    <rPh sb="2" eb="4">
      <t>センシュ</t>
    </rPh>
    <rPh sb="5" eb="7">
      <t>ハッピョウ</t>
    </rPh>
    <rPh sb="15" eb="17">
      <t>センセイ</t>
    </rPh>
    <phoneticPr fontId="2"/>
  </si>
  <si>
    <t>・敢闘選手の表彰を行います。呼ばれたら返事をして、正面に出てきてください。</t>
    <rPh sb="1" eb="3">
      <t>カントウ</t>
    </rPh>
    <rPh sb="3" eb="5">
      <t>センシュ</t>
    </rPh>
    <rPh sb="6" eb="8">
      <t>ヒョウショウ</t>
    </rPh>
    <rPh sb="9" eb="10">
      <t>オコナ</t>
    </rPh>
    <rPh sb="14" eb="15">
      <t>ヨ</t>
    </rPh>
    <rPh sb="19" eb="21">
      <t>ヘンジ</t>
    </rPh>
    <rPh sb="25" eb="27">
      <t>ショウメン</t>
    </rPh>
    <rPh sb="28" eb="29">
      <t>デ</t>
    </rPh>
    <phoneticPr fontId="2"/>
  </si>
  <si>
    <t>（　　　　　　）先生より渡す。　商品の紹介とインタビュー（　　　　）先生</t>
    <rPh sb="8" eb="10">
      <t>センセイ</t>
    </rPh>
    <rPh sb="12" eb="13">
      <t>ワタ</t>
    </rPh>
    <rPh sb="16" eb="18">
      <t>ショウヒン</t>
    </rPh>
    <rPh sb="19" eb="21">
      <t>ショウカイ</t>
    </rPh>
    <rPh sb="34" eb="36">
      <t>センセイ</t>
    </rPh>
    <phoneticPr fontId="2"/>
  </si>
  <si>
    <t>優秀選手　司会者より発表　</t>
    <rPh sb="0" eb="2">
      <t>ユウシュウ</t>
    </rPh>
    <rPh sb="2" eb="4">
      <t>センシュ</t>
    </rPh>
    <rPh sb="5" eb="8">
      <t>シカイシャ</t>
    </rPh>
    <rPh sb="10" eb="12">
      <t>ハッピョウ</t>
    </rPh>
    <phoneticPr fontId="2"/>
  </si>
  <si>
    <t>今大会の最優秀選手（ＭＶＰ）の発表をします。呼ばれたら返事をして、正面に出てきてください。</t>
    <rPh sb="0" eb="3">
      <t>コンタイカイ</t>
    </rPh>
    <rPh sb="4" eb="7">
      <t>サイユウシュウ</t>
    </rPh>
    <rPh sb="7" eb="9">
      <t>センシュ</t>
    </rPh>
    <rPh sb="15" eb="17">
      <t>ハッピョウ</t>
    </rPh>
    <phoneticPr fontId="2"/>
  </si>
  <si>
    <t>最優秀選手　司会者より発表　</t>
    <rPh sb="0" eb="3">
      <t>サイユウシュウ</t>
    </rPh>
    <rPh sb="3" eb="5">
      <t>センシュ</t>
    </rPh>
    <rPh sb="6" eb="9">
      <t>シカイシャ</t>
    </rPh>
    <rPh sb="11" eb="13">
      <t>ハッピョウ</t>
    </rPh>
    <phoneticPr fontId="2"/>
  </si>
  <si>
    <t>今大会の講評を優勝監督（　　　　高校　　　　　先生）　よろしくお願いします。</t>
    <rPh sb="0" eb="3">
      <t>コンタイカイ</t>
    </rPh>
    <rPh sb="4" eb="6">
      <t>コウヒョウ</t>
    </rPh>
    <rPh sb="7" eb="9">
      <t>ユウショウ</t>
    </rPh>
    <rPh sb="9" eb="11">
      <t>カントク</t>
    </rPh>
    <rPh sb="16" eb="17">
      <t>コウ</t>
    </rPh>
    <rPh sb="17" eb="18">
      <t>コウ</t>
    </rPh>
    <rPh sb="23" eb="25">
      <t>センセイ</t>
    </rPh>
    <rPh sb="32" eb="33">
      <t>ネガ</t>
    </rPh>
    <phoneticPr fontId="2"/>
  </si>
  <si>
    <t>協賛について（　　　　高校　　　　　先生）お願いします。</t>
    <rPh sb="0" eb="1">
      <t>キョウ</t>
    </rPh>
    <rPh sb="1" eb="2">
      <t>サン</t>
    </rPh>
    <rPh sb="11" eb="12">
      <t>コウ</t>
    </rPh>
    <rPh sb="12" eb="13">
      <t>コウ</t>
    </rPh>
    <rPh sb="18" eb="20">
      <t>センセイ</t>
    </rPh>
    <rPh sb="22" eb="23">
      <t>ネガ</t>
    </rPh>
    <phoneticPr fontId="2"/>
  </si>
  <si>
    <t>ありがとうございました。優勝（　　　　　　）高校・準優勝（　　　　　）高校は、</t>
    <rPh sb="12" eb="14">
      <t>ユウショウ</t>
    </rPh>
    <rPh sb="22" eb="24">
      <t>コウコウ</t>
    </rPh>
    <rPh sb="25" eb="28">
      <t>ジュンユウショウ</t>
    </rPh>
    <rPh sb="35" eb="37">
      <t>コウコウ</t>
    </rPh>
    <phoneticPr fontId="2"/>
  </si>
  <si>
    <t>来週行われる府立高校チャンピオン大会に、西地区代表として参加をしてもらいます。</t>
    <rPh sb="0" eb="2">
      <t>ライシュウ</t>
    </rPh>
    <rPh sb="2" eb="3">
      <t>オコナ</t>
    </rPh>
    <rPh sb="6" eb="8">
      <t>フリツ</t>
    </rPh>
    <rPh sb="8" eb="10">
      <t>コウコウ</t>
    </rPh>
    <rPh sb="16" eb="18">
      <t>タイカイ</t>
    </rPh>
    <rPh sb="20" eb="21">
      <t>ニシ</t>
    </rPh>
    <rPh sb="21" eb="23">
      <t>チク</t>
    </rPh>
    <rPh sb="23" eb="25">
      <t>ダイヒョウ</t>
    </rPh>
    <rPh sb="28" eb="30">
      <t>サンカ</t>
    </rPh>
    <phoneticPr fontId="2"/>
  </si>
  <si>
    <t>西地区代表として、頑張ってきてください。健闘を祈っています。</t>
    <rPh sb="0" eb="1">
      <t>ニシ</t>
    </rPh>
    <rPh sb="1" eb="3">
      <t>チク</t>
    </rPh>
    <rPh sb="3" eb="5">
      <t>ダイヒョウ</t>
    </rPh>
    <rPh sb="9" eb="11">
      <t>ガンバ</t>
    </rPh>
    <rPh sb="20" eb="22">
      <t>ケントウ</t>
    </rPh>
    <rPh sb="23" eb="24">
      <t>イノ</t>
    </rPh>
    <phoneticPr fontId="2"/>
  </si>
  <si>
    <t>第　　回西地区府立高等学校バスけとボール大会閉会式　　進行</t>
    <rPh sb="0" eb="1">
      <t>ダイ</t>
    </rPh>
    <rPh sb="3" eb="4">
      <t>カイ</t>
    </rPh>
    <rPh sb="4" eb="5">
      <t>ニシ</t>
    </rPh>
    <rPh sb="5" eb="7">
      <t>チク</t>
    </rPh>
    <rPh sb="7" eb="9">
      <t>フリツ</t>
    </rPh>
    <rPh sb="9" eb="11">
      <t>コウトウ</t>
    </rPh>
    <rPh sb="11" eb="13">
      <t>ガッコウ</t>
    </rPh>
    <rPh sb="20" eb="22">
      <t>タイカイ</t>
    </rPh>
    <rPh sb="22" eb="25">
      <t>ヘイカイシキ</t>
    </rPh>
    <rPh sb="27" eb="28">
      <t>シン</t>
    </rPh>
    <rPh sb="28" eb="29">
      <t>コウ</t>
    </rPh>
    <phoneticPr fontId="2"/>
  </si>
  <si>
    <t>休め・きをつけ</t>
    <rPh sb="0" eb="1">
      <t>ヤス</t>
    </rPh>
    <phoneticPr fontId="2"/>
  </si>
  <si>
    <t>第　　回西地区府立高等学校バスけとボール大会閉会式を始めます。礼　座ってください。</t>
    <rPh sb="0" eb="1">
      <t>ダイ</t>
    </rPh>
    <rPh sb="3" eb="4">
      <t>カイ</t>
    </rPh>
    <rPh sb="4" eb="5">
      <t>ニシ</t>
    </rPh>
    <rPh sb="5" eb="7">
      <t>チク</t>
    </rPh>
    <rPh sb="7" eb="9">
      <t>フリツ</t>
    </rPh>
    <rPh sb="9" eb="11">
      <t>コウトウ</t>
    </rPh>
    <rPh sb="11" eb="13">
      <t>ガッコウ</t>
    </rPh>
    <rPh sb="20" eb="22">
      <t>タイカイ</t>
    </rPh>
    <rPh sb="22" eb="25">
      <t>ヘイカイシキ</t>
    </rPh>
    <rPh sb="26" eb="27">
      <t>ハジ</t>
    </rPh>
    <rPh sb="31" eb="32">
      <t>レイ</t>
    </rPh>
    <rPh sb="33" eb="34">
      <t>スワ</t>
    </rPh>
    <phoneticPr fontId="2"/>
  </si>
  <si>
    <t>（表彰をするのは、４位の先生ｏｒ年長の先生）　　今年は【　　　　　　】先生</t>
    <rPh sb="1" eb="3">
      <t>ヒョウショウ</t>
    </rPh>
    <rPh sb="10" eb="11">
      <t>イ</t>
    </rPh>
    <rPh sb="12" eb="14">
      <t>センセイ</t>
    </rPh>
    <rPh sb="16" eb="18">
      <t>ネンチョウ</t>
    </rPh>
    <rPh sb="19" eb="21">
      <t>センセイ</t>
    </rPh>
    <rPh sb="24" eb="26">
      <t>コトシ</t>
    </rPh>
    <rPh sb="35" eb="37">
      <t>センセイ</t>
    </rPh>
    <phoneticPr fontId="2"/>
  </si>
  <si>
    <t>１・２位トーナメントをＡリーグ　３・４位リーグをＢリーグ　５・６位リーグをＣリーグとして成績を発表します。</t>
    <rPh sb="3" eb="4">
      <t>イ</t>
    </rPh>
    <rPh sb="19" eb="20">
      <t>イ</t>
    </rPh>
    <phoneticPr fontId="2"/>
  </si>
  <si>
    <t>これをもちまして、第　　回西地区府立高等学校バスけとボール大会閉会式を終わります　　礼</t>
    <rPh sb="35" eb="36">
      <t>オ</t>
    </rPh>
    <rPh sb="42" eb="43">
      <t>レイ</t>
    </rPh>
    <phoneticPr fontId="2"/>
  </si>
  <si>
    <t>起立・休め・きをつけ　　片付けの後、顧問打ち合わせを行います。</t>
    <rPh sb="0" eb="2">
      <t>キリツ</t>
    </rPh>
    <rPh sb="3" eb="4">
      <t>ヤス</t>
    </rPh>
    <phoneticPr fontId="2"/>
  </si>
  <si>
    <t>解散</t>
    <rPh sb="0" eb="2">
      <t>カイサン</t>
    </rPh>
    <phoneticPr fontId="2"/>
  </si>
  <si>
    <t>香里丘</t>
    <rPh sb="0" eb="1">
      <t>カ</t>
    </rPh>
    <rPh sb="1" eb="2">
      <t>サト</t>
    </rPh>
    <rPh sb="2" eb="3">
      <t>オカ</t>
    </rPh>
    <phoneticPr fontId="2"/>
  </si>
  <si>
    <t>山本　牧子</t>
    <rPh sb="0" eb="2">
      <t>ヤマモト</t>
    </rPh>
    <rPh sb="3" eb="5">
      <t>マキコ</t>
    </rPh>
    <phoneticPr fontId="2"/>
  </si>
  <si>
    <t>下水流裕子</t>
    <rPh sb="0" eb="3">
      <t>シモヅル</t>
    </rPh>
    <rPh sb="3" eb="5">
      <t>ユウコ</t>
    </rPh>
    <phoneticPr fontId="2"/>
  </si>
  <si>
    <t>Ａ１位</t>
    <rPh sb="2" eb="3">
      <t>イ</t>
    </rPh>
    <phoneticPr fontId="2"/>
  </si>
  <si>
    <t>Ａ２位</t>
    <rPh sb="2" eb="3">
      <t>イ</t>
    </rPh>
    <phoneticPr fontId="2"/>
  </si>
  <si>
    <t>Ａ３位</t>
    <rPh sb="2" eb="3">
      <t>イ</t>
    </rPh>
    <phoneticPr fontId="2"/>
  </si>
  <si>
    <t>Ａ４位</t>
    <rPh sb="2" eb="3">
      <t>イ</t>
    </rPh>
    <phoneticPr fontId="2"/>
  </si>
  <si>
    <t>Ａ５位</t>
    <rPh sb="2" eb="3">
      <t>イ</t>
    </rPh>
    <phoneticPr fontId="2"/>
  </si>
  <si>
    <t>Ｂ１位</t>
    <rPh sb="2" eb="3">
      <t>イ</t>
    </rPh>
    <phoneticPr fontId="2"/>
  </si>
  <si>
    <t>Ｂ２位</t>
    <rPh sb="2" eb="3">
      <t>イ</t>
    </rPh>
    <phoneticPr fontId="2"/>
  </si>
  <si>
    <t>Ｂ３位</t>
    <rPh sb="2" eb="3">
      <t>イ</t>
    </rPh>
    <phoneticPr fontId="2"/>
  </si>
  <si>
    <t>Ｂ４位</t>
    <rPh sb="2" eb="3">
      <t>イ</t>
    </rPh>
    <phoneticPr fontId="2"/>
  </si>
  <si>
    <t>Ｂ５位</t>
    <rPh sb="2" eb="3">
      <t>イ</t>
    </rPh>
    <phoneticPr fontId="2"/>
  </si>
  <si>
    <t>Ｃ１位</t>
    <rPh sb="2" eb="3">
      <t>イ</t>
    </rPh>
    <phoneticPr fontId="2"/>
  </si>
  <si>
    <t>Ｃ２位</t>
    <rPh sb="2" eb="3">
      <t>イ</t>
    </rPh>
    <phoneticPr fontId="2"/>
  </si>
  <si>
    <t>Ｃ３位</t>
    <rPh sb="2" eb="3">
      <t>イ</t>
    </rPh>
    <phoneticPr fontId="2"/>
  </si>
  <si>
    <t>Ｃ４位</t>
    <rPh sb="2" eb="3">
      <t>イ</t>
    </rPh>
    <phoneticPr fontId="2"/>
  </si>
  <si>
    <t>Ｃ５位</t>
    <rPh sb="2" eb="3">
      <t>イ</t>
    </rPh>
    <phoneticPr fontId="2"/>
  </si>
  <si>
    <t>Ｄ１位</t>
    <rPh sb="2" eb="3">
      <t>イ</t>
    </rPh>
    <phoneticPr fontId="2"/>
  </si>
  <si>
    <t>Ｄ２位</t>
    <rPh sb="2" eb="3">
      <t>イ</t>
    </rPh>
    <phoneticPr fontId="2"/>
  </si>
  <si>
    <t>Ｄ３位</t>
    <rPh sb="2" eb="3">
      <t>イ</t>
    </rPh>
    <phoneticPr fontId="2"/>
  </si>
  <si>
    <t>Ｄ４位</t>
    <rPh sb="2" eb="3">
      <t>イ</t>
    </rPh>
    <phoneticPr fontId="2"/>
  </si>
  <si>
    <t>Ｄ５位</t>
    <rPh sb="2" eb="3">
      <t>イ</t>
    </rPh>
    <phoneticPr fontId="2"/>
  </si>
  <si>
    <r>
      <t>　位＋　位リーグ</t>
    </r>
    <r>
      <rPr>
        <sz val="14"/>
        <rFont val="HG丸ｺﾞｼｯｸM-PRO"/>
        <family val="3"/>
        <charset val="128"/>
      </rPr>
      <t>（10分－2分－10分）</t>
    </r>
    <rPh sb="1" eb="2">
      <t>イ</t>
    </rPh>
    <rPh sb="4" eb="5">
      <t>イ</t>
    </rPh>
    <rPh sb="11" eb="12">
      <t>フン</t>
    </rPh>
    <rPh sb="14" eb="15">
      <t>フン</t>
    </rPh>
    <rPh sb="18" eb="19">
      <t>フン</t>
    </rPh>
    <phoneticPr fontId="2"/>
  </si>
  <si>
    <t>Ａ　位</t>
    <rPh sb="2" eb="3">
      <t>イ</t>
    </rPh>
    <phoneticPr fontId="2"/>
  </si>
  <si>
    <t>Ｂ　位</t>
    <rPh sb="2" eb="3">
      <t>イ</t>
    </rPh>
    <phoneticPr fontId="2"/>
  </si>
  <si>
    <t>Ｃ　位</t>
    <rPh sb="2" eb="3">
      <t>イ</t>
    </rPh>
    <phoneticPr fontId="2"/>
  </si>
  <si>
    <t>Ｄ　位</t>
    <rPh sb="2" eb="3">
      <t>イ</t>
    </rPh>
    <phoneticPr fontId="2"/>
  </si>
  <si>
    <t>位リーグ</t>
    <rPh sb="0" eb="1">
      <t>イ</t>
    </rPh>
    <phoneticPr fontId="2"/>
  </si>
  <si>
    <t>１位１位</t>
    <rPh sb="1" eb="2">
      <t>イ</t>
    </rPh>
    <rPh sb="3" eb="4">
      <t>イ</t>
    </rPh>
    <phoneticPr fontId="2"/>
  </si>
  <si>
    <t>１位２位</t>
    <rPh sb="1" eb="2">
      <t>イ</t>
    </rPh>
    <rPh sb="3" eb="4">
      <t>イ</t>
    </rPh>
    <phoneticPr fontId="2"/>
  </si>
  <si>
    <t>１位３位</t>
    <rPh sb="1" eb="2">
      <t>イ</t>
    </rPh>
    <rPh sb="3" eb="4">
      <t>イ</t>
    </rPh>
    <phoneticPr fontId="2"/>
  </si>
  <si>
    <t>１位４位</t>
    <rPh sb="1" eb="2">
      <t>イ</t>
    </rPh>
    <rPh sb="3" eb="4">
      <t>イ</t>
    </rPh>
    <phoneticPr fontId="2"/>
  </si>
  <si>
    <t>２位１位</t>
    <rPh sb="1" eb="2">
      <t>イ</t>
    </rPh>
    <rPh sb="3" eb="4">
      <t>イ</t>
    </rPh>
    <phoneticPr fontId="2"/>
  </si>
  <si>
    <t>２位２位</t>
    <rPh sb="1" eb="2">
      <t>イ</t>
    </rPh>
    <rPh sb="3" eb="4">
      <t>イ</t>
    </rPh>
    <phoneticPr fontId="2"/>
  </si>
  <si>
    <t>２位３位</t>
    <rPh sb="1" eb="2">
      <t>イ</t>
    </rPh>
    <rPh sb="3" eb="4">
      <t>イ</t>
    </rPh>
    <phoneticPr fontId="2"/>
  </si>
  <si>
    <t>２位４位</t>
    <rPh sb="1" eb="2">
      <t>イ</t>
    </rPh>
    <rPh sb="3" eb="4">
      <t>イ</t>
    </rPh>
    <phoneticPr fontId="2"/>
  </si>
  <si>
    <t>３位１位</t>
    <rPh sb="1" eb="2">
      <t>イ</t>
    </rPh>
    <rPh sb="3" eb="4">
      <t>イ</t>
    </rPh>
    <phoneticPr fontId="2"/>
  </si>
  <si>
    <t>３位２位</t>
    <rPh sb="1" eb="2">
      <t>イ</t>
    </rPh>
    <rPh sb="3" eb="4">
      <t>イ</t>
    </rPh>
    <phoneticPr fontId="2"/>
  </si>
  <si>
    <t>３位３位</t>
    <rPh sb="1" eb="2">
      <t>イ</t>
    </rPh>
    <rPh sb="3" eb="4">
      <t>イ</t>
    </rPh>
    <phoneticPr fontId="2"/>
  </si>
  <si>
    <t>３位４位</t>
    <rPh sb="1" eb="2">
      <t>イ</t>
    </rPh>
    <rPh sb="3" eb="4">
      <t>イ</t>
    </rPh>
    <phoneticPr fontId="2"/>
  </si>
  <si>
    <t>４位１位</t>
    <rPh sb="1" eb="2">
      <t>イ</t>
    </rPh>
    <rPh sb="3" eb="4">
      <t>イ</t>
    </rPh>
    <phoneticPr fontId="2"/>
  </si>
  <si>
    <t>４位２位</t>
    <rPh sb="1" eb="2">
      <t>イ</t>
    </rPh>
    <rPh sb="3" eb="4">
      <t>イ</t>
    </rPh>
    <phoneticPr fontId="2"/>
  </si>
  <si>
    <t>４位３位</t>
    <rPh sb="1" eb="2">
      <t>イ</t>
    </rPh>
    <rPh sb="3" eb="4">
      <t>イ</t>
    </rPh>
    <phoneticPr fontId="2"/>
  </si>
  <si>
    <t>４位４位</t>
    <rPh sb="1" eb="2">
      <t>イ</t>
    </rPh>
    <rPh sb="3" eb="4">
      <t>イ</t>
    </rPh>
    <phoneticPr fontId="2"/>
  </si>
  <si>
    <t>Ａ②勝</t>
    <rPh sb="2" eb="3">
      <t>カ</t>
    </rPh>
    <phoneticPr fontId="2"/>
  </si>
  <si>
    <t>Ｂ②勝</t>
    <rPh sb="2" eb="3">
      <t>カ</t>
    </rPh>
    <phoneticPr fontId="2"/>
  </si>
  <si>
    <t>Ａ④勝</t>
    <rPh sb="2" eb="3">
      <t>カ</t>
    </rPh>
    <phoneticPr fontId="2"/>
  </si>
  <si>
    <t>Ｂ④勝</t>
    <rPh sb="2" eb="3">
      <t>カ</t>
    </rPh>
    <phoneticPr fontId="2"/>
  </si>
  <si>
    <t>Ａ②負</t>
    <rPh sb="2" eb="3">
      <t>マ</t>
    </rPh>
    <phoneticPr fontId="2"/>
  </si>
  <si>
    <t>Ｂ②負</t>
    <rPh sb="2" eb="3">
      <t>マ</t>
    </rPh>
    <phoneticPr fontId="2"/>
  </si>
  <si>
    <t>Ａ④負</t>
    <rPh sb="2" eb="3">
      <t>マ</t>
    </rPh>
    <phoneticPr fontId="2"/>
  </si>
  <si>
    <t>Ｂ④負</t>
    <rPh sb="2" eb="3">
      <t>マ</t>
    </rPh>
    <phoneticPr fontId="2"/>
  </si>
  <si>
    <t>Ａ①勝</t>
    <rPh sb="2" eb="3">
      <t>カ</t>
    </rPh>
    <phoneticPr fontId="2"/>
  </si>
  <si>
    <t>Ｂ①勝</t>
    <rPh sb="2" eb="3">
      <t>カ</t>
    </rPh>
    <phoneticPr fontId="2"/>
  </si>
  <si>
    <t>Ａ①負</t>
    <rPh sb="2" eb="3">
      <t>マ</t>
    </rPh>
    <phoneticPr fontId="2"/>
  </si>
  <si>
    <t>Ｂ①負</t>
    <rPh sb="2" eb="3">
      <t>マ</t>
    </rPh>
    <phoneticPr fontId="2"/>
  </si>
  <si>
    <t>Ａ③勝</t>
    <rPh sb="2" eb="3">
      <t>カ</t>
    </rPh>
    <phoneticPr fontId="2"/>
  </si>
  <si>
    <t>Ａ③負</t>
    <rPh sb="2" eb="3">
      <t>マ</t>
    </rPh>
    <phoneticPr fontId="2"/>
  </si>
  <si>
    <t>Ｂ③勝</t>
    <rPh sb="2" eb="3">
      <t>カ</t>
    </rPh>
    <phoneticPr fontId="2"/>
  </si>
  <si>
    <t>Ｂ③負</t>
    <rPh sb="2" eb="3">
      <t>マ</t>
    </rPh>
    <phoneticPr fontId="2"/>
  </si>
  <si>
    <t>順位</t>
  </si>
  <si>
    <t>学　校　名</t>
  </si>
  <si>
    <t>表　彰　選　手　氏　名</t>
  </si>
  <si>
    <t>１位</t>
  </si>
  <si>
    <t>努力賞</t>
  </si>
  <si>
    <t>３位</t>
  </si>
  <si>
    <t>優秀選手</t>
    <rPh sb="0" eb="2">
      <t>ユウシュウ</t>
    </rPh>
    <rPh sb="2" eb="4">
      <t>センシュ</t>
    </rPh>
    <phoneticPr fontId="2"/>
  </si>
  <si>
    <t>努力賞</t>
    <rPh sb="0" eb="3">
      <t>ドリョクショウ</t>
    </rPh>
    <phoneticPr fontId="2"/>
  </si>
  <si>
    <t>最優秀選手　　　　　　</t>
    <phoneticPr fontId="2"/>
  </si>
  <si>
    <t>高校</t>
    <phoneticPr fontId="2"/>
  </si>
  <si>
    <t>門真なみはや</t>
    <rPh sb="0" eb="2">
      <t>カドマ</t>
    </rPh>
    <phoneticPr fontId="2"/>
  </si>
  <si>
    <t>携帯番号</t>
    <rPh sb="0" eb="2">
      <t>ケイタイ</t>
    </rPh>
    <rPh sb="2" eb="4">
      <t>バンゴウ</t>
    </rPh>
    <phoneticPr fontId="2"/>
  </si>
  <si>
    <t>中村　秀治</t>
    <rPh sb="0" eb="2">
      <t>ナカムラ</t>
    </rPh>
    <rPh sb="3" eb="4">
      <t>ヒデ</t>
    </rPh>
    <rPh sb="4" eb="5">
      <t>ジ</t>
    </rPh>
    <phoneticPr fontId="2"/>
  </si>
  <si>
    <t>チーム</t>
    <phoneticPr fontId="2"/>
  </si>
  <si>
    <t>浅尾　啓史</t>
    <rPh sb="0" eb="2">
      <t>アサオ</t>
    </rPh>
    <rPh sb="3" eb="4">
      <t>ケイ</t>
    </rPh>
    <rPh sb="4" eb="5">
      <t>シ</t>
    </rPh>
    <phoneticPr fontId="2"/>
  </si>
  <si>
    <t>8日</t>
    <rPh sb="1" eb="2">
      <t>ヒ</t>
    </rPh>
    <phoneticPr fontId="2"/>
  </si>
  <si>
    <t>15日</t>
    <rPh sb="2" eb="3">
      <t>ヒ</t>
    </rPh>
    <phoneticPr fontId="2"/>
  </si>
  <si>
    <t>タイムアウトは、２回のみ。試合間５分。</t>
    <rPh sb="9" eb="10">
      <t>カイ</t>
    </rPh>
    <rPh sb="13" eb="15">
      <t>シアイ</t>
    </rPh>
    <rPh sb="15" eb="16">
      <t>カン</t>
    </rPh>
    <rPh sb="17" eb="18">
      <t>フン</t>
    </rPh>
    <phoneticPr fontId="2"/>
  </si>
  <si>
    <t>の予定です。初日の結果をみて、会場を決定します。</t>
    <rPh sb="6" eb="8">
      <t>ショニチ</t>
    </rPh>
    <phoneticPr fontId="2"/>
  </si>
  <si>
    <t>試合時間は、原則定刻で行いますが、試合終了の時間によって、柔軟に対応してください。</t>
    <rPh sb="0" eb="2">
      <t>シアイ</t>
    </rPh>
    <rPh sb="2" eb="4">
      <t>ジカン</t>
    </rPh>
    <rPh sb="6" eb="8">
      <t>ゲンソク</t>
    </rPh>
    <rPh sb="8" eb="10">
      <t>テイコク</t>
    </rPh>
    <rPh sb="11" eb="12">
      <t>オコナ</t>
    </rPh>
    <rPh sb="17" eb="19">
      <t>シアイ</t>
    </rPh>
    <rPh sb="19" eb="21">
      <t>シュウリョウ</t>
    </rPh>
    <rPh sb="22" eb="24">
      <t>ジカン</t>
    </rPh>
    <rPh sb="29" eb="31">
      <t>ジュウナン</t>
    </rPh>
    <rPh sb="32" eb="34">
      <t>タイオウ</t>
    </rPh>
    <phoneticPr fontId="2"/>
  </si>
  <si>
    <t>可能性があるチームがあります。（例年、その場合は勝敗に関係なく順位を下にしています。）</t>
    <rPh sb="0" eb="3">
      <t>カノウセイ</t>
    </rPh>
    <rPh sb="16" eb="18">
      <t>レイネン</t>
    </rPh>
    <rPh sb="21" eb="23">
      <t>バアイ</t>
    </rPh>
    <rPh sb="24" eb="26">
      <t>ショウハイ</t>
    </rPh>
    <rPh sb="27" eb="29">
      <t>カンケイ</t>
    </rPh>
    <rPh sb="31" eb="33">
      <t>ジュンイ</t>
    </rPh>
    <rPh sb="34" eb="35">
      <t>シタ</t>
    </rPh>
    <phoneticPr fontId="2"/>
  </si>
  <si>
    <t>②対戦時のユニフォームの色も配慮しましたが、配慮しきれていない場合もあります。</t>
    <rPh sb="12" eb="13">
      <t>イロ</t>
    </rPh>
    <rPh sb="14" eb="16">
      <t>ハイリョ</t>
    </rPh>
    <phoneticPr fontId="2"/>
  </si>
  <si>
    <t>③また、１日目の結果により、２日目以降のリーグが決まりますが、チーム状況を配慮して、</t>
    <phoneticPr fontId="2"/>
  </si>
  <si>
    <t>④人数が５人に満たない場合、怪我などのトラブルがあった場合には、３年生に出場してもらう</t>
    <rPh sb="1" eb="3">
      <t>ニンズウ</t>
    </rPh>
    <rPh sb="5" eb="6">
      <t>ヒト</t>
    </rPh>
    <rPh sb="7" eb="8">
      <t>ミ</t>
    </rPh>
    <rPh sb="11" eb="13">
      <t>バアイ</t>
    </rPh>
    <rPh sb="14" eb="16">
      <t>ケガ</t>
    </rPh>
    <rPh sb="27" eb="29">
      <t>バアイ</t>
    </rPh>
    <rPh sb="33" eb="35">
      <t>ネンセイ</t>
    </rPh>
    <rPh sb="36" eb="38">
      <t>シュツジョウ</t>
    </rPh>
    <phoneticPr fontId="2"/>
  </si>
  <si>
    <t>ご理解、ご協力ください。</t>
    <rPh sb="1" eb="3">
      <t>リカイ</t>
    </rPh>
    <rPh sb="5" eb="7">
      <t>キョウリョク</t>
    </rPh>
    <phoneticPr fontId="2"/>
  </si>
  <si>
    <t>11月3日（祝）</t>
    <rPh sb="2" eb="3">
      <t>ガツ</t>
    </rPh>
    <rPh sb="4" eb="5">
      <t>ニチ</t>
    </rPh>
    <rPh sb="6" eb="7">
      <t>シュク</t>
    </rPh>
    <phoneticPr fontId="2"/>
  </si>
  <si>
    <t>Aブロック</t>
    <phoneticPr fontId="2"/>
  </si>
  <si>
    <t>得失
点差</t>
    <rPh sb="0" eb="2">
      <t>トクシツ</t>
    </rPh>
    <rPh sb="3" eb="5">
      <t>テンサ</t>
    </rPh>
    <phoneticPr fontId="2"/>
  </si>
  <si>
    <t>総
得点</t>
    <rPh sb="0" eb="1">
      <t>ソウ</t>
    </rPh>
    <rPh sb="2" eb="3">
      <t>トク</t>
    </rPh>
    <rPh sb="3" eb="4">
      <t>テン</t>
    </rPh>
    <phoneticPr fontId="2"/>
  </si>
  <si>
    <t>総
失点</t>
    <rPh sb="0" eb="1">
      <t>ソウ</t>
    </rPh>
    <rPh sb="2" eb="4">
      <t>シッテン</t>
    </rPh>
    <phoneticPr fontId="2"/>
  </si>
  <si>
    <t>Ａブロック</t>
    <phoneticPr fontId="2"/>
  </si>
  <si>
    <t>Ｂブロック</t>
    <phoneticPr fontId="2"/>
  </si>
  <si>
    <t>Ｃブロック</t>
    <phoneticPr fontId="2"/>
  </si>
  <si>
    <t>Ｄブロック</t>
    <phoneticPr fontId="2"/>
  </si>
  <si>
    <t>次のシートへ</t>
    <phoneticPr fontId="2"/>
  </si>
  <si>
    <t>⇒</t>
    <phoneticPr fontId="2"/>
  </si>
  <si>
    <t>休み</t>
    <phoneticPr fontId="2"/>
  </si>
  <si>
    <t>※入力は左下の三角形にして下さい。</t>
    <rPh sb="1" eb="3">
      <t>ニュウリョク</t>
    </rPh>
    <rPh sb="4" eb="6">
      <t>ヒダリシタ</t>
    </rPh>
    <rPh sb="7" eb="10">
      <t>サンカッケイ</t>
    </rPh>
    <rPh sb="13" eb="14">
      <t>クダ</t>
    </rPh>
    <phoneticPr fontId="2"/>
  </si>
  <si>
    <t>順位</t>
    <rPh sb="0" eb="1">
      <t>ジュン</t>
    </rPh>
    <rPh sb="1" eb="2">
      <t>イ</t>
    </rPh>
    <phoneticPr fontId="2"/>
  </si>
  <si>
    <t>２位</t>
    <rPh sb="1" eb="2">
      <t>イ</t>
    </rPh>
    <phoneticPr fontId="2"/>
  </si>
  <si>
    <t>３位</t>
    <rPh sb="1" eb="2">
      <t>イ</t>
    </rPh>
    <phoneticPr fontId="2"/>
  </si>
  <si>
    <t>４位</t>
    <rPh sb="1" eb="2">
      <t>イ</t>
    </rPh>
    <phoneticPr fontId="2"/>
  </si>
  <si>
    <t>11/3の試合</t>
    <phoneticPr fontId="2"/>
  </si>
  <si>
    <t>　位リーグ</t>
    <rPh sb="1" eb="2">
      <t>イ</t>
    </rPh>
    <phoneticPr fontId="2"/>
  </si>
  <si>
    <t>５位</t>
    <rPh sb="1" eb="2">
      <t>イ</t>
    </rPh>
    <phoneticPr fontId="2"/>
  </si>
  <si>
    <t>６位</t>
    <rPh sb="1" eb="2">
      <t>イ</t>
    </rPh>
    <phoneticPr fontId="2"/>
  </si>
  <si>
    <t>７位</t>
    <rPh sb="1" eb="2">
      <t>イ</t>
    </rPh>
    <phoneticPr fontId="2"/>
  </si>
  <si>
    <t>８位</t>
    <rPh sb="1" eb="2">
      <t>イ</t>
    </rPh>
    <phoneticPr fontId="2"/>
  </si>
  <si>
    <t>９位</t>
    <rPh sb="1" eb="2">
      <t>イ</t>
    </rPh>
    <phoneticPr fontId="2"/>
  </si>
  <si>
    <t>１０位</t>
    <rPh sb="2" eb="3">
      <t>イ</t>
    </rPh>
    <phoneticPr fontId="2"/>
  </si>
  <si>
    <t>１２位</t>
    <rPh sb="2" eb="3">
      <t>イ</t>
    </rPh>
    <phoneticPr fontId="2"/>
  </si>
  <si>
    <t>１３位</t>
    <rPh sb="2" eb="3">
      <t>イ</t>
    </rPh>
    <phoneticPr fontId="2"/>
  </si>
  <si>
    <t>１４位</t>
    <rPh sb="2" eb="3">
      <t>イ</t>
    </rPh>
    <phoneticPr fontId="2"/>
  </si>
  <si>
    <t>１５位</t>
    <rPh sb="2" eb="3">
      <t>イ</t>
    </rPh>
    <phoneticPr fontId="2"/>
  </si>
  <si>
    <t>１６位</t>
    <rPh sb="2" eb="3">
      <t>イ</t>
    </rPh>
    <phoneticPr fontId="2"/>
  </si>
  <si>
    <t>１７位</t>
    <rPh sb="2" eb="3">
      <t>イ</t>
    </rPh>
    <phoneticPr fontId="2"/>
  </si>
  <si>
    <t>１８位</t>
    <rPh sb="2" eb="3">
      <t>イ</t>
    </rPh>
    <phoneticPr fontId="2"/>
  </si>
  <si>
    <t>１９位</t>
    <rPh sb="2" eb="3">
      <t>イ</t>
    </rPh>
    <phoneticPr fontId="2"/>
  </si>
  <si>
    <t>２０位</t>
    <rPh sb="2" eb="3">
      <t>イ</t>
    </rPh>
    <phoneticPr fontId="2"/>
  </si>
  <si>
    <t>フリガナも入力できます！！</t>
    <rPh sb="5" eb="7">
      <t>ニュウリョク</t>
    </rPh>
    <phoneticPr fontId="2"/>
  </si>
  <si>
    <t>２位</t>
    <phoneticPr fontId="2"/>
  </si>
  <si>
    <t>高校</t>
    <phoneticPr fontId="2"/>
  </si>
  <si>
    <t>優秀選手</t>
    <phoneticPr fontId="2"/>
  </si>
  <si>
    <t>４位</t>
    <phoneticPr fontId="2"/>
  </si>
  <si>
    <t>１１位</t>
    <phoneticPr fontId="2"/>
  </si>
  <si>
    <t>敢闘選手</t>
    <phoneticPr fontId="2"/>
  </si>
  <si>
    <t>※入力は左下の△にしてください！！</t>
    <rPh sb="1" eb="3">
      <t>ニュウリョク</t>
    </rPh>
    <rPh sb="4" eb="6">
      <t>ヒダリシタ</t>
    </rPh>
    <phoneticPr fontId="2"/>
  </si>
  <si>
    <t>上位（Ａグループ）トーナメント</t>
    <rPh sb="0" eb="1">
      <t>ウエ</t>
    </rPh>
    <rPh sb="1" eb="2">
      <t>イ</t>
    </rPh>
    <phoneticPr fontId="2"/>
  </si>
  <si>
    <t>中位（Ｂグループ）トーナメント</t>
    <rPh sb="1" eb="2">
      <t>イ</t>
    </rPh>
    <phoneticPr fontId="2"/>
  </si>
  <si>
    <t>上位（Ａ）Ｔ</t>
    <rPh sb="0" eb="2">
      <t>ジョウイ</t>
    </rPh>
    <phoneticPr fontId="2"/>
  </si>
  <si>
    <t>中位（Ｂ）T</t>
    <rPh sb="0" eb="2">
      <t>チュウイ</t>
    </rPh>
    <phoneticPr fontId="2"/>
  </si>
  <si>
    <t>ＨＰ</t>
    <phoneticPr fontId="2"/>
  </si>
  <si>
    <t>◎権藤</t>
    <rPh sb="1" eb="3">
      <t>ゴンドウ</t>
    </rPh>
    <phoneticPr fontId="2"/>
  </si>
  <si>
    <t>チーム</t>
    <phoneticPr fontId="2"/>
  </si>
  <si>
    <t>④最終日は、ＴＯの回数や条件に差があります。</t>
    <rPh sb="9" eb="11">
      <t>カイスウ</t>
    </rPh>
    <rPh sb="12" eb="14">
      <t>ジョウケン</t>
    </rPh>
    <rPh sb="15" eb="16">
      <t>サ</t>
    </rPh>
    <phoneticPr fontId="2"/>
  </si>
  <si>
    <t>１１月３日（祝）</t>
    <rPh sb="6" eb="7">
      <t>シュク</t>
    </rPh>
    <phoneticPr fontId="2"/>
  </si>
  <si>
    <t>北かわち皐が丘</t>
    <rPh sb="0" eb="1">
      <t>キタ</t>
    </rPh>
    <rPh sb="4" eb="5">
      <t>ススム</t>
    </rPh>
    <rPh sb="6" eb="7">
      <t>オカ</t>
    </rPh>
    <phoneticPr fontId="2"/>
  </si>
  <si>
    <t>◎安部　山本　吉川</t>
    <rPh sb="1" eb="3">
      <t>アベ</t>
    </rPh>
    <rPh sb="4" eb="6">
      <t>ヤマモト</t>
    </rPh>
    <rPh sb="7" eb="9">
      <t>ヨシカワ</t>
    </rPh>
    <phoneticPr fontId="2"/>
  </si>
  <si>
    <t>◎下水流　松下　岡田</t>
    <rPh sb="1" eb="4">
      <t>シモヅル</t>
    </rPh>
    <rPh sb="5" eb="7">
      <t>マツシタ</t>
    </rPh>
    <rPh sb="8" eb="10">
      <t>オカダ</t>
    </rPh>
    <phoneticPr fontId="2"/>
  </si>
  <si>
    <t>◎梅市　梅村　米崎</t>
    <rPh sb="1" eb="2">
      <t>ウメ</t>
    </rPh>
    <rPh sb="2" eb="3">
      <t>イチ</t>
    </rPh>
    <rPh sb="4" eb="6">
      <t>ウメムラ</t>
    </rPh>
    <rPh sb="7" eb="8">
      <t>コメ</t>
    </rPh>
    <rPh sb="8" eb="9">
      <t>サキ</t>
    </rPh>
    <phoneticPr fontId="2"/>
  </si>
  <si>
    <t>◎藤井　常盤　乾　寺嶋　</t>
    <rPh sb="1" eb="3">
      <t>フジイ</t>
    </rPh>
    <rPh sb="4" eb="6">
      <t>トキワ</t>
    </rPh>
    <rPh sb="7" eb="8">
      <t>イヌイ</t>
    </rPh>
    <phoneticPr fontId="2"/>
  </si>
  <si>
    <t>会計</t>
    <rPh sb="0" eb="2">
      <t>カイケイ</t>
    </rPh>
    <phoneticPr fontId="2"/>
  </si>
  <si>
    <t>懇親会</t>
    <rPh sb="0" eb="2">
      <t>コンシン</t>
    </rPh>
    <rPh sb="2" eb="3">
      <t>カイ</t>
    </rPh>
    <phoneticPr fontId="2"/>
  </si>
  <si>
    <t>⑦試合結果により３日目の会場は、上位＋下位となるか、中位＋下位となるか変わります。</t>
    <phoneticPr fontId="2"/>
  </si>
  <si>
    <t>◎佐藤</t>
    <rPh sb="1" eb="3">
      <t>サトウ</t>
    </rPh>
    <phoneticPr fontId="2"/>
  </si>
  <si>
    <t>休　憩（３０分間）</t>
    <rPh sb="0" eb="1">
      <t>キュウ</t>
    </rPh>
    <rPh sb="2" eb="3">
      <t>イコイ</t>
    </rPh>
    <rPh sb="6" eb="7">
      <t>フン</t>
    </rPh>
    <rPh sb="7" eb="8">
      <t>カン</t>
    </rPh>
    <phoneticPr fontId="2"/>
  </si>
  <si>
    <t>　 浅尾　田中　山村</t>
    <rPh sb="2" eb="4">
      <t>アサオ</t>
    </rPh>
    <rPh sb="8" eb="10">
      <t>ヤマムラ</t>
    </rPh>
    <phoneticPr fontId="2"/>
  </si>
  <si>
    <t>⇒</t>
    <phoneticPr fontId="2"/>
  </si>
  <si>
    <t>A①</t>
    <phoneticPr fontId="2"/>
  </si>
  <si>
    <t>B①</t>
    <phoneticPr fontId="2"/>
  </si>
  <si>
    <t>①</t>
    <phoneticPr fontId="2"/>
  </si>
  <si>
    <t>②</t>
    <phoneticPr fontId="2"/>
  </si>
  <si>
    <t>③</t>
    <phoneticPr fontId="2"/>
  </si>
  <si>
    <t>④</t>
    <phoneticPr fontId="2"/>
  </si>
  <si>
    <t>⑤</t>
    <phoneticPr fontId="2"/>
  </si>
  <si>
    <t>⑥</t>
    <phoneticPr fontId="2"/>
  </si>
  <si>
    <t>⑦</t>
    <phoneticPr fontId="2"/>
  </si>
  <si>
    <t>②</t>
    <phoneticPr fontId="2"/>
  </si>
  <si>
    <t>④</t>
    <phoneticPr fontId="2"/>
  </si>
  <si>
    <t>下位（Ｃ）Ｌ</t>
    <rPh sb="0" eb="2">
      <t>カイ</t>
    </rPh>
    <phoneticPr fontId="2"/>
  </si>
  <si>
    <t>１・２日目が連続となる為、２日目の会場校となる学校の会場設営への負担や、</t>
    <phoneticPr fontId="2"/>
  </si>
  <si>
    <r>
      <rPr>
        <sz val="10"/>
        <rFont val="HG丸ｺﾞｼｯｸM-PRO"/>
        <family val="3"/>
        <charset val="128"/>
      </rPr>
      <t>生徒の体力面の負担を考え、</t>
    </r>
    <r>
      <rPr>
        <b/>
        <sz val="10"/>
        <color indexed="10"/>
        <rFont val="HG丸ｺﾞｼｯｸM-PRO"/>
        <family val="3"/>
        <charset val="128"/>
      </rPr>
      <t>２日目の時程を例年より１時間遅れとしました。</t>
    </r>
    <phoneticPr fontId="2"/>
  </si>
  <si>
    <t>初日の結果や審判割当を考えて、組み替えますのでご了承ください。</t>
    <rPh sb="0" eb="2">
      <t>ショニチ</t>
    </rPh>
    <rPh sb="3" eb="5">
      <t>ケッカ</t>
    </rPh>
    <rPh sb="6" eb="8">
      <t>シンパン</t>
    </rPh>
    <rPh sb="8" eb="10">
      <t>ワリアテ</t>
    </rPh>
    <rPh sb="11" eb="12">
      <t>カンガ</t>
    </rPh>
    <rPh sb="15" eb="16">
      <t>ク</t>
    </rPh>
    <rPh sb="17" eb="18">
      <t>カ</t>
    </rPh>
    <rPh sb="24" eb="26">
      <t>リョウショウ</t>
    </rPh>
    <phoneticPr fontId="2"/>
  </si>
  <si>
    <t>　これも初日の結果や審判割当によって変わる可能性があります。</t>
    <rPh sb="4" eb="6">
      <t>ショニチ</t>
    </rPh>
    <rPh sb="10" eb="12">
      <t>シンパン</t>
    </rPh>
    <rPh sb="12" eb="14">
      <t>ワリアテ</t>
    </rPh>
    <phoneticPr fontId="2"/>
  </si>
  <si>
    <t>※予選・本戦共に、同点の場合は３分間の延長戦</t>
    <rPh sb="1" eb="3">
      <t>ヨセン</t>
    </rPh>
    <rPh sb="4" eb="5">
      <t>ホン</t>
    </rPh>
    <rPh sb="5" eb="6">
      <t>セン</t>
    </rPh>
    <rPh sb="6" eb="7">
      <t>トモ</t>
    </rPh>
    <rPh sb="9" eb="10">
      <t>ドウ</t>
    </rPh>
    <rPh sb="10" eb="11">
      <t>テン</t>
    </rPh>
    <rPh sb="12" eb="14">
      <t>バアイ</t>
    </rPh>
    <rPh sb="16" eb="18">
      <t>フンカン</t>
    </rPh>
    <rPh sb="19" eb="22">
      <t>エンチョウセン</t>
    </rPh>
    <phoneticPr fontId="2"/>
  </si>
  <si>
    <t>（ファール・ゴールについては、ハーフゲームは２Ｑの継続、フルゲームは４Ｑの継続）</t>
    <rPh sb="25" eb="27">
      <t>ケイゾク</t>
    </rPh>
    <rPh sb="37" eb="39">
      <t>ケイゾク</t>
    </rPh>
    <phoneticPr fontId="2"/>
  </si>
  <si>
    <t>◎大西　武井　佐藤　那須</t>
    <rPh sb="4" eb="5">
      <t>タケ</t>
    </rPh>
    <rPh sb="5" eb="6">
      <t>イ</t>
    </rPh>
    <rPh sb="10" eb="12">
      <t>ナス</t>
    </rPh>
    <phoneticPr fontId="2"/>
  </si>
  <si>
    <t>◎中村　長戸</t>
    <rPh sb="1" eb="3">
      <t>ナカムラ</t>
    </rPh>
    <rPh sb="4" eb="5">
      <t>ナガ</t>
    </rPh>
    <rPh sb="5" eb="6">
      <t>ト</t>
    </rPh>
    <phoneticPr fontId="2"/>
  </si>
  <si>
    <t>ユニフォームに準ずるものを、極力着用して頂けるように、お願い致します。</t>
    <rPh sb="7" eb="8">
      <t>ジュン</t>
    </rPh>
    <rPh sb="14" eb="16">
      <t>キョクリョク</t>
    </rPh>
    <rPh sb="16" eb="18">
      <t>チャクヨウ</t>
    </rPh>
    <rPh sb="20" eb="21">
      <t>イタダ</t>
    </rPh>
    <rPh sb="28" eb="29">
      <t>ネガイ</t>
    </rPh>
    <rPh sb="30" eb="31">
      <t>タ</t>
    </rPh>
    <phoneticPr fontId="2"/>
  </si>
  <si>
    <t>最後に、優勝チームのキャプテンに全チームを代表して挨拶をしてもらいます。</t>
    <rPh sb="0" eb="2">
      <t>サイゴ</t>
    </rPh>
    <rPh sb="4" eb="6">
      <t>ユウショウ</t>
    </rPh>
    <rPh sb="16" eb="17">
      <t>ゼン</t>
    </rPh>
    <rPh sb="21" eb="23">
      <t>ダイヒョウ</t>
    </rPh>
    <rPh sb="25" eb="27">
      <t>アイサツ</t>
    </rPh>
    <phoneticPr fontId="2"/>
  </si>
  <si>
    <t>これをもって、各校キャプテンの顧問の先生への挨拶まわりを割愛したいと思います。</t>
    <rPh sb="7" eb="8">
      <t>カク</t>
    </rPh>
    <rPh sb="8" eb="9">
      <t>コウ</t>
    </rPh>
    <rPh sb="15" eb="17">
      <t>コモン</t>
    </rPh>
    <rPh sb="18" eb="20">
      <t>センセイ</t>
    </rPh>
    <rPh sb="22" eb="24">
      <t>アイサツ</t>
    </rPh>
    <rPh sb="28" eb="30">
      <t>カツアイ</t>
    </rPh>
    <rPh sb="34" eb="35">
      <t>オモ</t>
    </rPh>
    <phoneticPr fontId="2"/>
  </si>
  <si>
    <t>では、優勝チーム（　　　　　）高校のキャプテン、よろしくお願いします。</t>
    <rPh sb="3" eb="5">
      <t>ユウショウ</t>
    </rPh>
    <rPh sb="15" eb="17">
      <t>コウコウ</t>
    </rPh>
    <rPh sb="29" eb="30">
      <t>ネガ</t>
    </rPh>
    <phoneticPr fontId="2"/>
  </si>
  <si>
    <t>香里丘</t>
    <rPh sb="0" eb="1">
      <t>カオリ</t>
    </rPh>
    <rPh sb="1" eb="2">
      <t>サト</t>
    </rPh>
    <rPh sb="2" eb="3">
      <t>オカ</t>
    </rPh>
    <phoneticPr fontId="2"/>
  </si>
  <si>
    <t>緑風冠</t>
    <rPh sb="0" eb="1">
      <t>リョク</t>
    </rPh>
    <rPh sb="1" eb="2">
      <t>カゼ</t>
    </rPh>
    <rPh sb="2" eb="3">
      <t>カンムリ</t>
    </rPh>
    <phoneticPr fontId="2"/>
  </si>
  <si>
    <t>一面ＯＫ</t>
    <rPh sb="0" eb="2">
      <t>イチメン</t>
    </rPh>
    <phoneticPr fontId="2"/>
  </si>
  <si>
    <t>男子会場</t>
    <rPh sb="0" eb="2">
      <t>ダンシ</t>
    </rPh>
    <rPh sb="2" eb="4">
      <t>カイジョウ</t>
    </rPh>
    <phoneticPr fontId="2"/>
  </si>
  <si>
    <t>○</t>
    <phoneticPr fontId="2"/>
  </si>
  <si>
    <t>岡田　典央</t>
    <rPh sb="0" eb="2">
      <t>オカダ</t>
    </rPh>
    <rPh sb="3" eb="4">
      <t>テン</t>
    </rPh>
    <phoneticPr fontId="2"/>
  </si>
  <si>
    <t>会場ＯＫ</t>
    <rPh sb="0" eb="2">
      <t>カイジョウ</t>
    </rPh>
    <phoneticPr fontId="2"/>
  </si>
  <si>
    <t>＊２面必要なら相談</t>
    <rPh sb="2" eb="3">
      <t>メン</t>
    </rPh>
    <rPh sb="3" eb="5">
      <t>ヒツヨウ</t>
    </rPh>
    <rPh sb="7" eb="9">
      <t>ソウダン</t>
    </rPh>
    <phoneticPr fontId="2"/>
  </si>
  <si>
    <t>中間最終</t>
    <rPh sb="0" eb="2">
      <t>チュウカン</t>
    </rPh>
    <rPh sb="2" eb="4">
      <t>サイシュウ</t>
    </rPh>
    <phoneticPr fontId="2"/>
  </si>
  <si>
    <t>?</t>
    <phoneticPr fontId="2"/>
  </si>
  <si>
    <t>会場は相談早めに！</t>
    <rPh sb="0" eb="2">
      <t>カイジョウ</t>
    </rPh>
    <rPh sb="3" eb="5">
      <t>ソウダン</t>
    </rPh>
    <rPh sb="5" eb="6">
      <t>ハヤ</t>
    </rPh>
    <phoneticPr fontId="2"/>
  </si>
  <si>
    <t>H27　西地区府立高校大会参加一覧</t>
    <rPh sb="4" eb="7">
      <t>ニシチク</t>
    </rPh>
    <rPh sb="7" eb="9">
      <t>フリツ</t>
    </rPh>
    <rPh sb="9" eb="11">
      <t>コウコウ</t>
    </rPh>
    <rPh sb="11" eb="13">
      <t>タイカイ</t>
    </rPh>
    <rPh sb="13" eb="15">
      <t>サンカ</t>
    </rPh>
    <rPh sb="15" eb="17">
      <t>イチラン</t>
    </rPh>
    <phoneticPr fontId="2"/>
  </si>
  <si>
    <t>会場×</t>
    <rPh sb="0" eb="2">
      <t>カイジョウ</t>
    </rPh>
    <phoneticPr fontId="2"/>
  </si>
  <si>
    <t>修学旅行×</t>
    <rPh sb="0" eb="2">
      <t>シュウガク</t>
    </rPh>
    <rPh sb="2" eb="4">
      <t>リョコウ</t>
    </rPh>
    <phoneticPr fontId="2"/>
  </si>
  <si>
    <t>10/25は修学旅行で10/13人ダメ</t>
    <rPh sb="6" eb="8">
      <t>シュウガク</t>
    </rPh>
    <rPh sb="8" eb="10">
      <t>リョコウ</t>
    </rPh>
    <rPh sb="16" eb="17">
      <t>ヒト</t>
    </rPh>
    <phoneticPr fontId="2"/>
  </si>
  <si>
    <t>会場×</t>
    <rPh sb="0" eb="2">
      <t>カイジョウ</t>
    </rPh>
    <phoneticPr fontId="2"/>
  </si>
  <si>
    <t>小山　翔子</t>
    <rPh sb="0" eb="2">
      <t>コヤマ</t>
    </rPh>
    <rPh sb="3" eb="5">
      <t>ショウコ</t>
    </rPh>
    <phoneticPr fontId="2"/>
  </si>
  <si>
    <t>○</t>
    <phoneticPr fontId="2"/>
  </si>
  <si>
    <t>男子会場</t>
    <rPh sb="0" eb="2">
      <t>ダンシ</t>
    </rPh>
    <rPh sb="2" eb="4">
      <t>カイジョウ</t>
    </rPh>
    <phoneticPr fontId="2"/>
  </si>
  <si>
    <t>×</t>
    <phoneticPr fontId="2"/>
  </si>
  <si>
    <t>大槻　健太</t>
    <rPh sb="0" eb="2">
      <t>オオツキ</t>
    </rPh>
    <rPh sb="3" eb="5">
      <t>ケンタ</t>
    </rPh>
    <phoneticPr fontId="2"/>
  </si>
  <si>
    <t>○</t>
    <phoneticPr fontId="2"/>
  </si>
  <si>
    <t>修学旅行×</t>
    <rPh sb="0" eb="2">
      <t>シュウガク</t>
    </rPh>
    <rPh sb="2" eb="4">
      <t>リョコウ</t>
    </rPh>
    <phoneticPr fontId="2"/>
  </si>
  <si>
    <t>＊大正と合同</t>
    <rPh sb="1" eb="3">
      <t>タイショウ</t>
    </rPh>
    <rPh sb="4" eb="6">
      <t>ゴウドウ</t>
    </rPh>
    <phoneticPr fontId="2"/>
  </si>
  <si>
    <t>＊なみはやと合同</t>
    <rPh sb="6" eb="8">
      <t>ゴウドウ</t>
    </rPh>
    <phoneticPr fontId="2"/>
  </si>
  <si>
    <t>会場相談可</t>
    <rPh sb="0" eb="2">
      <t>カイジョウ</t>
    </rPh>
    <rPh sb="2" eb="4">
      <t>ソウダン</t>
    </rPh>
    <rPh sb="4" eb="5">
      <t>カ</t>
    </rPh>
    <phoneticPr fontId="2"/>
  </si>
  <si>
    <t>後期中間は12月</t>
    <rPh sb="0" eb="2">
      <t>コウキ</t>
    </rPh>
    <rPh sb="2" eb="4">
      <t>チュウカン</t>
    </rPh>
    <rPh sb="7" eb="8">
      <t>ガツ</t>
    </rPh>
    <phoneticPr fontId="2"/>
  </si>
  <si>
    <t>軸屋　美穂</t>
    <rPh sb="0" eb="1">
      <t>ジク</t>
    </rPh>
    <rPh sb="1" eb="2">
      <t>ヤ</t>
    </rPh>
    <rPh sb="3" eb="5">
      <t>ミホ</t>
    </rPh>
    <phoneticPr fontId="2"/>
  </si>
  <si>
    <t>武井　麻由</t>
    <rPh sb="0" eb="1">
      <t>タケ</t>
    </rPh>
    <rPh sb="1" eb="2">
      <t>イ</t>
    </rPh>
    <rPh sb="3" eb="4">
      <t>マ</t>
    </rPh>
    <rPh sb="4" eb="5">
      <t>ユウ</t>
    </rPh>
    <phoneticPr fontId="2"/>
  </si>
  <si>
    <t>武田　光</t>
    <rPh sb="0" eb="2">
      <t>タケダ</t>
    </rPh>
    <rPh sb="3" eb="4">
      <t>ヒカ</t>
    </rPh>
    <phoneticPr fontId="2"/>
  </si>
  <si>
    <t xml:space="preserve">   浦山　橘　武田　各コーチ</t>
    <rPh sb="8" eb="10">
      <t>タケダ</t>
    </rPh>
    <rPh sb="11" eb="12">
      <t>カク</t>
    </rPh>
    <phoneticPr fontId="2"/>
  </si>
  <si>
    <t>中間直後</t>
    <rPh sb="0" eb="2">
      <t>チュウカン</t>
    </rPh>
    <rPh sb="2" eb="4">
      <t>チョクゴ</t>
    </rPh>
    <phoneticPr fontId="2"/>
  </si>
  <si>
    <t>飯田　千秋</t>
    <rPh sb="0" eb="2">
      <t>イイダ</t>
    </rPh>
    <rPh sb="3" eb="5">
      <t>チアキ</t>
    </rPh>
    <phoneticPr fontId="2"/>
  </si>
  <si>
    <t>泉尾</t>
    <rPh sb="0" eb="2">
      <t>イズオ</t>
    </rPh>
    <phoneticPr fontId="2"/>
  </si>
  <si>
    <t>野崎（不参加）</t>
    <rPh sb="0" eb="2">
      <t>ノザキ</t>
    </rPh>
    <rPh sb="3" eb="6">
      <t>フサンカ</t>
    </rPh>
    <phoneticPr fontId="2"/>
  </si>
  <si>
    <t>○</t>
    <phoneticPr fontId="2"/>
  </si>
  <si>
    <t>修学旅行10/21~24</t>
    <rPh sb="0" eb="2">
      <t>シュウガク</t>
    </rPh>
    <rPh sb="2" eb="4">
      <t>リョコウ</t>
    </rPh>
    <phoneticPr fontId="2"/>
  </si>
  <si>
    <t>なみはや・大正
西成</t>
    <rPh sb="5" eb="7">
      <t>タイショウ</t>
    </rPh>
    <rPh sb="8" eb="10">
      <t>ニシナリ</t>
    </rPh>
    <phoneticPr fontId="2"/>
  </si>
  <si>
    <t>＊なみはや・西成と合同</t>
    <rPh sb="6" eb="8">
      <t>ニシナリ</t>
    </rPh>
    <rPh sb="9" eb="11">
      <t>ゴウドウ</t>
    </rPh>
    <phoneticPr fontId="2"/>
  </si>
  <si>
    <t>＊大正・西成と合同</t>
    <rPh sb="1" eb="3">
      <t>タイショウ</t>
    </rPh>
    <rPh sb="4" eb="6">
      <t>ニシナリ</t>
    </rPh>
    <rPh sb="7" eb="9">
      <t>ゴウドウ</t>
    </rPh>
    <phoneticPr fontId="2"/>
  </si>
  <si>
    <t>会場</t>
    <rPh sb="0" eb="2">
      <t>カイジョウ</t>
    </rPh>
    <phoneticPr fontId="2"/>
  </si>
  <si>
    <t>１１月１日（日）</t>
    <rPh sb="6" eb="7">
      <t>ヒ</t>
    </rPh>
    <phoneticPr fontId="2"/>
  </si>
  <si>
    <t>１１月８日（日）</t>
    <rPh sb="4" eb="5">
      <t>ヒ</t>
    </rPh>
    <rPh sb="6" eb="7">
      <t>ヒ</t>
    </rPh>
    <phoneticPr fontId="2"/>
  </si>
  <si>
    <t>１１月１５日（日）</t>
    <rPh sb="5" eb="6">
      <t>ヒ</t>
    </rPh>
    <rPh sb="7" eb="8">
      <t>ヒ</t>
    </rPh>
    <phoneticPr fontId="2"/>
  </si>
  <si>
    <t>○１１月３日と８日の会場について</t>
    <rPh sb="3" eb="4">
      <t>ツキ</t>
    </rPh>
    <rPh sb="5" eb="6">
      <t>ヒ</t>
    </rPh>
    <rPh sb="10" eb="12">
      <t>カイジョウ</t>
    </rPh>
    <phoneticPr fontId="2"/>
  </si>
  <si>
    <t>３日目（１１月８日）…長尾・大正</t>
    <rPh sb="11" eb="13">
      <t>ナガオ</t>
    </rPh>
    <rPh sb="14" eb="16">
      <t>タイショウ</t>
    </rPh>
    <phoneticPr fontId="2"/>
  </si>
  <si>
    <t>２日目（１１月３日）…牧野・交野</t>
    <rPh sb="11" eb="13">
      <t>マキノ</t>
    </rPh>
    <rPh sb="14" eb="16">
      <t>カタノ</t>
    </rPh>
    <phoneticPr fontId="2"/>
  </si>
  <si>
    <t>　２日目の会場及び組合せは、１日目の試合の結果が出次第、翌日中に連絡致します。</t>
    <rPh sb="2" eb="3">
      <t>ヒ</t>
    </rPh>
    <rPh sb="3" eb="4">
      <t>メ</t>
    </rPh>
    <rPh sb="5" eb="7">
      <t>カイジョウ</t>
    </rPh>
    <rPh sb="7" eb="8">
      <t>オヨ</t>
    </rPh>
    <rPh sb="9" eb="11">
      <t>クミアワ</t>
    </rPh>
    <rPh sb="15" eb="16">
      <t>ヒ</t>
    </rPh>
    <rPh sb="16" eb="17">
      <t>メ</t>
    </rPh>
    <rPh sb="18" eb="20">
      <t>シアイ</t>
    </rPh>
    <rPh sb="21" eb="23">
      <t>ケッカ</t>
    </rPh>
    <rPh sb="24" eb="27">
      <t>デシダイ</t>
    </rPh>
    <rPh sb="28" eb="30">
      <t>ヨクジツ</t>
    </rPh>
    <rPh sb="30" eb="31">
      <t>ナカ</t>
    </rPh>
    <rPh sb="32" eb="34">
      <t>レンラク</t>
    </rPh>
    <rPh sb="34" eb="35">
      <t>イタ</t>
    </rPh>
    <phoneticPr fontId="2"/>
  </si>
  <si>
    <t>なみはや・大正・
西成</t>
    <rPh sb="5" eb="7">
      <t>タイショウ</t>
    </rPh>
    <rPh sb="9" eb="11">
      <t>ニシナリ</t>
    </rPh>
    <phoneticPr fontId="2"/>
  </si>
  <si>
    <t>11月1日（日）</t>
    <rPh sb="2" eb="3">
      <t>ガツ</t>
    </rPh>
    <rPh sb="4" eb="5">
      <t>ニチ</t>
    </rPh>
    <rPh sb="6" eb="7">
      <t>ニチ</t>
    </rPh>
    <phoneticPr fontId="2"/>
  </si>
  <si>
    <t>なみ・大・西</t>
    <rPh sb="3" eb="4">
      <t>ダイ</t>
    </rPh>
    <rPh sb="5" eb="6">
      <t>ニシ</t>
    </rPh>
    <phoneticPr fontId="2"/>
  </si>
  <si>
    <t>Ｃブロック</t>
    <phoneticPr fontId="2"/>
  </si>
  <si>
    <t>Dブロック</t>
    <phoneticPr fontId="2"/>
  </si>
  <si>
    <t>11月8日（日）・15日（日）</t>
    <rPh sb="2" eb="3">
      <t>ガツ</t>
    </rPh>
    <rPh sb="4" eb="5">
      <t>ニチ</t>
    </rPh>
    <rPh sb="6" eb="7">
      <t>ニチ</t>
    </rPh>
    <rPh sb="11" eb="12">
      <t>ニチ</t>
    </rPh>
    <rPh sb="13" eb="14">
      <t>ニチ</t>
    </rPh>
    <phoneticPr fontId="2"/>
  </si>
  <si>
    <t>11月8日（日）</t>
    <rPh sb="2" eb="3">
      <t>ガツ</t>
    </rPh>
    <rPh sb="4" eb="5">
      <t>ニチ</t>
    </rPh>
    <rPh sb="6" eb="7">
      <t>ニチ</t>
    </rPh>
    <phoneticPr fontId="2"/>
  </si>
  <si>
    <t>11月15日（日）</t>
    <rPh sb="2" eb="3">
      <t>ガツ</t>
    </rPh>
    <rPh sb="5" eb="6">
      <t>ニチ</t>
    </rPh>
    <rPh sb="7" eb="8">
      <t>ニチ</t>
    </rPh>
    <phoneticPr fontId="2"/>
  </si>
  <si>
    <t>第29回西地区府立高校リーグ個人表彰</t>
    <phoneticPr fontId="2"/>
  </si>
  <si>
    <t>A</t>
    <phoneticPr fontId="2"/>
  </si>
  <si>
    <t>B</t>
    <phoneticPr fontId="2"/>
  </si>
  <si>
    <t>B</t>
    <phoneticPr fontId="2"/>
  </si>
  <si>
    <t>A</t>
    <phoneticPr fontId="2"/>
  </si>
  <si>
    <t>C</t>
    <phoneticPr fontId="2"/>
  </si>
  <si>
    <t>B</t>
    <phoneticPr fontId="2"/>
  </si>
  <si>
    <t>A</t>
    <phoneticPr fontId="2"/>
  </si>
  <si>
    <t>A</t>
    <phoneticPr fontId="2"/>
  </si>
  <si>
    <t>×</t>
    <phoneticPr fontId="2"/>
  </si>
  <si>
    <t>稲村　知子</t>
    <rPh sb="0" eb="2">
      <t>イナムラ</t>
    </rPh>
    <rPh sb="3" eb="5">
      <t>トモコ</t>
    </rPh>
    <phoneticPr fontId="2"/>
  </si>
  <si>
    <t>A</t>
    <phoneticPr fontId="2"/>
  </si>
  <si>
    <t>C</t>
    <phoneticPr fontId="2"/>
  </si>
  <si>
    <t>B</t>
    <phoneticPr fontId="2"/>
  </si>
  <si>
    <t>野崎・泉尾・茨田（不参加）</t>
    <rPh sb="0" eb="2">
      <t>ノザキ</t>
    </rPh>
    <rPh sb="3" eb="5">
      <t>イズオ</t>
    </rPh>
    <rPh sb="6" eb="7">
      <t>イバラ</t>
    </rPh>
    <rPh sb="7" eb="8">
      <t>タ</t>
    </rPh>
    <rPh sb="9" eb="12">
      <t>フサンカ</t>
    </rPh>
    <phoneticPr fontId="2"/>
  </si>
  <si>
    <t>B</t>
    <phoneticPr fontId="2"/>
  </si>
  <si>
    <t>A</t>
    <phoneticPr fontId="2"/>
  </si>
  <si>
    <r>
      <t>A・Ｃブロック</t>
    </r>
    <r>
      <rPr>
        <sz val="14"/>
        <rFont val="HG丸ｺﾞｼｯｸM-PRO"/>
        <family val="3"/>
        <charset val="128"/>
      </rPr>
      <t>（10分－2分－10分）</t>
    </r>
    <rPh sb="10" eb="11">
      <t>フン</t>
    </rPh>
    <rPh sb="13" eb="14">
      <t>フン</t>
    </rPh>
    <rPh sb="17" eb="18">
      <t>フン</t>
    </rPh>
    <phoneticPr fontId="2"/>
  </si>
  <si>
    <r>
      <t>Ｂ・Ｄブロック</t>
    </r>
    <r>
      <rPr>
        <sz val="14"/>
        <rFont val="HG丸ｺﾞｼｯｸM-PRO"/>
        <family val="3"/>
        <charset val="128"/>
      </rPr>
      <t>（10分－2分－10分）</t>
    </r>
    <rPh sb="10" eb="11">
      <t>フン</t>
    </rPh>
    <rPh sb="13" eb="14">
      <t>フン</t>
    </rPh>
    <rPh sb="17" eb="18">
      <t>フン</t>
    </rPh>
    <phoneticPr fontId="2"/>
  </si>
  <si>
    <t>C</t>
    <phoneticPr fontId="2"/>
  </si>
  <si>
    <t>D</t>
    <phoneticPr fontId="2"/>
  </si>
  <si>
    <t>総得点</t>
    <rPh sb="0" eb="1">
      <t>ソウ</t>
    </rPh>
    <rPh sb="1" eb="2">
      <t>トク</t>
    </rPh>
    <rPh sb="2" eb="3">
      <t>テン</t>
    </rPh>
    <phoneticPr fontId="2"/>
  </si>
  <si>
    <t>総失点</t>
    <rPh sb="0" eb="1">
      <t>ソウ</t>
    </rPh>
    <rPh sb="1" eb="3">
      <t>シッテン</t>
    </rPh>
    <phoneticPr fontId="2"/>
  </si>
  <si>
    <t>得失点差</t>
    <rPh sb="0" eb="2">
      <t>トクシツ</t>
    </rPh>
    <rPh sb="2" eb="4">
      <t>テンサ</t>
    </rPh>
    <phoneticPr fontId="2"/>
  </si>
  <si>
    <t>A</t>
    <phoneticPr fontId="2"/>
  </si>
  <si>
    <t>C</t>
    <phoneticPr fontId="2"/>
  </si>
  <si>
    <t>A</t>
    <phoneticPr fontId="2"/>
  </si>
  <si>
    <t>A</t>
    <phoneticPr fontId="2"/>
  </si>
  <si>
    <t>C</t>
    <phoneticPr fontId="2"/>
  </si>
  <si>
    <t>＊合同チームは、大正（６名）＋なみはや（３名）＋西成（３名）です。西成高校の顧問に先生は那須先生です。</t>
    <rPh sb="1" eb="3">
      <t>ゴウドウ</t>
    </rPh>
    <rPh sb="8" eb="10">
      <t>タイショウ</t>
    </rPh>
    <rPh sb="12" eb="13">
      <t>メイ</t>
    </rPh>
    <rPh sb="21" eb="22">
      <t>メイ</t>
    </rPh>
    <rPh sb="24" eb="26">
      <t>ニシナリ</t>
    </rPh>
    <rPh sb="28" eb="29">
      <t>メイ</t>
    </rPh>
    <rPh sb="33" eb="35">
      <t>ニシナリ</t>
    </rPh>
    <rPh sb="35" eb="37">
      <t>コウコウ</t>
    </rPh>
    <rPh sb="38" eb="40">
      <t>コモン</t>
    </rPh>
    <rPh sb="41" eb="43">
      <t>センセイ</t>
    </rPh>
    <rPh sb="44" eb="46">
      <t>ナス</t>
    </rPh>
    <rPh sb="46" eb="48">
      <t>センセイ</t>
    </rPh>
    <phoneticPr fontId="2"/>
  </si>
  <si>
    <t>大正＊</t>
    <rPh sb="0" eb="2">
      <t>タイショウ</t>
    </rPh>
    <phoneticPr fontId="2"/>
  </si>
  <si>
    <t>門真なみはや＊</t>
    <rPh sb="0" eb="2">
      <t>カドマ</t>
    </rPh>
    <phoneticPr fontId="2"/>
  </si>
  <si>
    <t>⑤</t>
    <phoneticPr fontId="2"/>
  </si>
  <si>
    <t>⑥</t>
    <phoneticPr fontId="2"/>
  </si>
  <si>
    <t>片付け（20分）・各校ミーティング（３分）⇒解散17:50頃</t>
    <rPh sb="0" eb="2">
      <t>カタヅ</t>
    </rPh>
    <rPh sb="6" eb="7">
      <t>フン</t>
    </rPh>
    <rPh sb="9" eb="10">
      <t>カク</t>
    </rPh>
    <rPh sb="10" eb="11">
      <t>コウ</t>
    </rPh>
    <rPh sb="19" eb="20">
      <t>フン</t>
    </rPh>
    <rPh sb="22" eb="24">
      <t>カイサン</t>
    </rPh>
    <rPh sb="29" eb="30">
      <t>ゴロ</t>
    </rPh>
    <phoneticPr fontId="2"/>
  </si>
  <si>
    <t>下位リーグ</t>
    <rPh sb="0" eb="2">
      <t>カイ</t>
    </rPh>
    <phoneticPr fontId="2"/>
  </si>
  <si>
    <t>５位２位</t>
    <rPh sb="1" eb="2">
      <t>イ</t>
    </rPh>
    <rPh sb="3" eb="4">
      <t>イ</t>
    </rPh>
    <phoneticPr fontId="2"/>
  </si>
  <si>
    <t>５位３位</t>
    <rPh sb="1" eb="2">
      <t>イ</t>
    </rPh>
    <rPh sb="3" eb="4">
      <t>イ</t>
    </rPh>
    <phoneticPr fontId="2"/>
  </si>
  <si>
    <t>５位４位</t>
    <rPh sb="1" eb="2">
      <t>イ</t>
    </rPh>
    <rPh sb="3" eb="4">
      <t>イ</t>
    </rPh>
    <phoneticPr fontId="2"/>
  </si>
  <si>
    <t>５位１位</t>
    <rPh sb="1" eb="2">
      <t>イ</t>
    </rPh>
    <rPh sb="3" eb="4">
      <t>イ</t>
    </rPh>
    <phoneticPr fontId="2"/>
  </si>
  <si>
    <t>Ｂ①</t>
    <phoneticPr fontId="2"/>
  </si>
  <si>
    <t>●５位リーグは試合なし</t>
    <phoneticPr fontId="2"/>
  </si>
  <si>
    <t>●５位リーグ</t>
    <phoneticPr fontId="2"/>
  </si>
  <si>
    <t>３日目は総当たりのリーグ戦、ハーフゲーム</t>
    <rPh sb="12" eb="13">
      <t>セン</t>
    </rPh>
    <phoneticPr fontId="2"/>
  </si>
  <si>
    <t>４日目は５位（下位）トーナメント、ハーフゲーム</t>
    <rPh sb="1" eb="2">
      <t>ヒ</t>
    </rPh>
    <rPh sb="2" eb="3">
      <t>メ</t>
    </rPh>
    <rPh sb="5" eb="6">
      <t>イ</t>
    </rPh>
    <rPh sb="7" eb="9">
      <t>カイ</t>
    </rPh>
    <phoneticPr fontId="2"/>
  </si>
  <si>
    <t>c1</t>
    <phoneticPr fontId="2"/>
  </si>
  <si>
    <t>c3</t>
    <phoneticPr fontId="2"/>
  </si>
  <si>
    <t>c5</t>
    <phoneticPr fontId="2"/>
  </si>
  <si>
    <t>c2</t>
    <phoneticPr fontId="2"/>
  </si>
  <si>
    <t>c1</t>
    <phoneticPr fontId="2"/>
  </si>
  <si>
    <t>c4</t>
    <phoneticPr fontId="2"/>
  </si>
  <si>
    <t>a1</t>
    <phoneticPr fontId="2"/>
  </si>
  <si>
    <t>a3</t>
    <phoneticPr fontId="2"/>
  </si>
  <si>
    <t>a2</t>
    <phoneticPr fontId="2"/>
  </si>
  <si>
    <t>a4</t>
    <phoneticPr fontId="2"/>
  </si>
  <si>
    <t>a5</t>
    <phoneticPr fontId="2"/>
  </si>
  <si>
    <t>a2</t>
    <phoneticPr fontId="2"/>
  </si>
  <si>
    <t>a3</t>
    <phoneticPr fontId="2"/>
  </si>
  <si>
    <t>a5</t>
    <phoneticPr fontId="2"/>
  </si>
  <si>
    <t>a1</t>
    <phoneticPr fontId="2"/>
  </si>
  <si>
    <t>d1</t>
    <phoneticPr fontId="2"/>
  </si>
  <si>
    <t>d3</t>
    <phoneticPr fontId="2"/>
  </si>
  <si>
    <t>d2</t>
    <phoneticPr fontId="2"/>
  </si>
  <si>
    <t>d4</t>
    <phoneticPr fontId="2"/>
  </si>
  <si>
    <t>d5</t>
    <phoneticPr fontId="2"/>
  </si>
  <si>
    <t>b1</t>
    <phoneticPr fontId="2"/>
  </si>
  <si>
    <t>b3</t>
    <phoneticPr fontId="2"/>
  </si>
  <si>
    <t>b2</t>
    <phoneticPr fontId="2"/>
  </si>
  <si>
    <t>b4</t>
    <phoneticPr fontId="2"/>
  </si>
  <si>
    <t>b5</t>
    <phoneticPr fontId="2"/>
  </si>
  <si>
    <t>b2</t>
    <phoneticPr fontId="2"/>
  </si>
  <si>
    <t>c5</t>
    <phoneticPr fontId="2"/>
  </si>
  <si>
    <t>c4</t>
    <phoneticPr fontId="2"/>
  </si>
  <si>
    <t>c2</t>
    <phoneticPr fontId="2"/>
  </si>
  <si>
    <t>a4</t>
    <phoneticPr fontId="2"/>
  </si>
  <si>
    <t>a1</t>
    <phoneticPr fontId="2"/>
  </si>
  <si>
    <t>a5</t>
    <phoneticPr fontId="2"/>
  </si>
  <si>
    <t>a1</t>
    <phoneticPr fontId="2"/>
  </si>
  <si>
    <t>a3</t>
    <phoneticPr fontId="2"/>
  </si>
  <si>
    <t>c5</t>
    <phoneticPr fontId="2"/>
  </si>
  <si>
    <t>c3</t>
    <phoneticPr fontId="2"/>
  </si>
  <si>
    <t>c1</t>
    <phoneticPr fontId="2"/>
  </si>
  <si>
    <t>d5</t>
    <phoneticPr fontId="2"/>
  </si>
  <si>
    <t>d3</t>
    <phoneticPr fontId="2"/>
  </si>
  <si>
    <t>d1</t>
    <phoneticPr fontId="2"/>
  </si>
  <si>
    <t>d4</t>
    <phoneticPr fontId="2"/>
  </si>
  <si>
    <t>d2</t>
    <phoneticPr fontId="2"/>
  </si>
  <si>
    <t>b1</t>
    <phoneticPr fontId="2"/>
  </si>
  <si>
    <t>b4</t>
    <phoneticPr fontId="2"/>
  </si>
  <si>
    <t>b5</t>
    <phoneticPr fontId="2"/>
  </si>
  <si>
    <t>b2</t>
    <phoneticPr fontId="2"/>
  </si>
  <si>
    <t>b3</t>
    <phoneticPr fontId="2"/>
  </si>
  <si>
    <t>c2</t>
    <phoneticPr fontId="2"/>
  </si>
  <si>
    <t>c1</t>
    <phoneticPr fontId="2"/>
  </si>
  <si>
    <t>d2</t>
    <phoneticPr fontId="2"/>
  </si>
  <si>
    <t>d1</t>
    <phoneticPr fontId="2"/>
  </si>
  <si>
    <t>a5</t>
    <phoneticPr fontId="2"/>
  </si>
  <si>
    <t>c3</t>
    <phoneticPr fontId="2"/>
  </si>
  <si>
    <t>b5</t>
    <phoneticPr fontId="2"/>
  </si>
  <si>
    <t>d3</t>
    <phoneticPr fontId="2"/>
  </si>
  <si>
    <t>b3</t>
    <phoneticPr fontId="2"/>
  </si>
  <si>
    <t>a3</t>
    <phoneticPr fontId="2"/>
  </si>
  <si>
    <t>d4</t>
    <phoneticPr fontId="2"/>
  </si>
  <si>
    <t>c4</t>
    <phoneticPr fontId="2"/>
  </si>
  <si>
    <t>a4</t>
    <phoneticPr fontId="2"/>
  </si>
  <si>
    <t>b4</t>
    <phoneticPr fontId="2"/>
  </si>
  <si>
    <r>
      <t>①参加チームが２０校となった為</t>
    </r>
    <r>
      <rPr>
        <b/>
        <sz val="11"/>
        <rFont val="HG丸ｺﾞｼｯｸM-PRO"/>
        <family val="3"/>
        <charset val="128"/>
      </rPr>
      <t>、</t>
    </r>
    <r>
      <rPr>
        <sz val="11"/>
        <rFont val="HG丸ｺﾞｼｯｸM-PRO"/>
        <family val="3"/>
        <charset val="128"/>
      </rPr>
      <t>昨年度の順位に基づきブロック分けをした結果、</t>
    </r>
    <rPh sb="16" eb="19">
      <t>サクネンド</t>
    </rPh>
    <rPh sb="20" eb="22">
      <t>ジュンイ</t>
    </rPh>
    <rPh sb="23" eb="24">
      <t>モト</t>
    </rPh>
    <rPh sb="30" eb="31">
      <t>ワ</t>
    </rPh>
    <rPh sb="35" eb="37">
      <t>ケッカ</t>
    </rPh>
    <phoneticPr fontId="2"/>
  </si>
  <si>
    <t>　２日目は順位ごとにリーグ戦を行います。５位チームは試合はありません。</t>
    <phoneticPr fontId="2"/>
  </si>
  <si>
    <t>　それぞれトーナメントで試合を行います。（前半流しのフルゲーム）</t>
    <rPh sb="21" eb="23">
      <t>ゼンハン</t>
    </rPh>
    <rPh sb="23" eb="24">
      <t>ナガ</t>
    </rPh>
    <phoneticPr fontId="2"/>
  </si>
  <si>
    <t>③５位の下位リーグは３日目に４チームでリーグ戦、その結果に基づいて</t>
    <rPh sb="26" eb="28">
      <t>ケッカ</t>
    </rPh>
    <rPh sb="29" eb="30">
      <t>モト</t>
    </rPh>
    <phoneticPr fontId="2"/>
  </si>
  <si>
    <t>　２日目は交野・長尾が会場ですので、交野・長尾が所属するＢ・Ｄブロックが第１試合になるように組みました。</t>
    <rPh sb="5" eb="7">
      <t>カタノ</t>
    </rPh>
    <rPh sb="8" eb="10">
      <t>ナガオ</t>
    </rPh>
    <rPh sb="11" eb="13">
      <t>カイジョウ</t>
    </rPh>
    <rPh sb="18" eb="20">
      <t>カタノ</t>
    </rPh>
    <rPh sb="21" eb="23">
      <t>ナガオ</t>
    </rPh>
    <rPh sb="24" eb="26">
      <t>ショゾク</t>
    </rPh>
    <rPh sb="36" eb="37">
      <t>ダイ</t>
    </rPh>
    <rPh sb="38" eb="40">
      <t>シアイ</t>
    </rPh>
    <rPh sb="46" eb="47">
      <t>ク</t>
    </rPh>
    <phoneticPr fontId="2"/>
  </si>
  <si>
    <t>　３日目に関しましては、２日目の結果が出ないと分からない為、２日目の試合結果が分かり次第、可能な範囲で、</t>
    <rPh sb="2" eb="3">
      <t>ヒ</t>
    </rPh>
    <rPh sb="3" eb="4">
      <t>メ</t>
    </rPh>
    <rPh sb="5" eb="6">
      <t>カン</t>
    </rPh>
    <rPh sb="13" eb="14">
      <t>ヒ</t>
    </rPh>
    <rPh sb="14" eb="15">
      <t>メ</t>
    </rPh>
    <rPh sb="16" eb="18">
      <t>ケッカ</t>
    </rPh>
    <rPh sb="19" eb="20">
      <t>デ</t>
    </rPh>
    <rPh sb="23" eb="24">
      <t>ワ</t>
    </rPh>
    <rPh sb="28" eb="29">
      <t>タメ</t>
    </rPh>
    <rPh sb="31" eb="32">
      <t>ヒ</t>
    </rPh>
    <rPh sb="32" eb="33">
      <t>メ</t>
    </rPh>
    <rPh sb="34" eb="36">
      <t>シアイ</t>
    </rPh>
    <rPh sb="36" eb="38">
      <t>ケッカ</t>
    </rPh>
    <rPh sb="39" eb="40">
      <t>ワ</t>
    </rPh>
    <rPh sb="42" eb="44">
      <t>シダイ</t>
    </rPh>
    <rPh sb="45" eb="47">
      <t>カノウ</t>
    </rPh>
    <rPh sb="48" eb="50">
      <t>ハンイ</t>
    </rPh>
    <phoneticPr fontId="2"/>
  </si>
  <si>
    <t>⑤２日目の会場及び組合せは、１日目の試合の結果が出次第、早急に決めて１１月２日のうちに連絡致します。</t>
    <rPh sb="2" eb="3">
      <t>ヒ</t>
    </rPh>
    <rPh sb="3" eb="4">
      <t>メ</t>
    </rPh>
    <rPh sb="5" eb="7">
      <t>カイジョウ</t>
    </rPh>
    <rPh sb="7" eb="8">
      <t>オヨ</t>
    </rPh>
    <rPh sb="9" eb="11">
      <t>クミアワ</t>
    </rPh>
    <rPh sb="15" eb="16">
      <t>ヒ</t>
    </rPh>
    <rPh sb="16" eb="17">
      <t>メ</t>
    </rPh>
    <rPh sb="18" eb="20">
      <t>シアイ</t>
    </rPh>
    <rPh sb="21" eb="23">
      <t>ケッカ</t>
    </rPh>
    <rPh sb="24" eb="27">
      <t>デシダイ</t>
    </rPh>
    <rPh sb="28" eb="30">
      <t>ソウキュウ</t>
    </rPh>
    <rPh sb="31" eb="32">
      <t>キ</t>
    </rPh>
    <rPh sb="36" eb="37">
      <t>ガツ</t>
    </rPh>
    <rPh sb="38" eb="39">
      <t>ヒ</t>
    </rPh>
    <rPh sb="43" eb="45">
      <t>レンラク</t>
    </rPh>
    <rPh sb="45" eb="46">
      <t>イタ</t>
    </rPh>
    <phoneticPr fontId="2"/>
  </si>
  <si>
    <t>　現段階では上位、中位＋下位という組合せを考えています。</t>
    <rPh sb="1" eb="4">
      <t>ゲンダンカイ</t>
    </rPh>
    <rPh sb="9" eb="10">
      <t>ナカ</t>
    </rPh>
    <rPh sb="10" eb="11">
      <t>イ</t>
    </rPh>
    <rPh sb="12" eb="14">
      <t>カイ</t>
    </rPh>
    <rPh sb="17" eb="19">
      <t>クミアワ</t>
    </rPh>
    <phoneticPr fontId="2"/>
  </si>
  <si>
    <t>⑥昨年度の最終日顧問会議で「会場校を第１試合に」という反省が上がりましたので、改良してみました。</t>
    <rPh sb="1" eb="4">
      <t>サクネンド</t>
    </rPh>
    <rPh sb="5" eb="8">
      <t>サイシュウビ</t>
    </rPh>
    <rPh sb="8" eb="10">
      <t>コモン</t>
    </rPh>
    <rPh sb="10" eb="12">
      <t>カイギ</t>
    </rPh>
    <rPh sb="14" eb="16">
      <t>カイジョウ</t>
    </rPh>
    <rPh sb="16" eb="17">
      <t>コウ</t>
    </rPh>
    <rPh sb="18" eb="19">
      <t>ダイ</t>
    </rPh>
    <rPh sb="20" eb="22">
      <t>シアイ</t>
    </rPh>
    <rPh sb="27" eb="29">
      <t>ハンセイ</t>
    </rPh>
    <rPh sb="30" eb="31">
      <t>ア</t>
    </rPh>
    <rPh sb="39" eb="41">
      <t>カイリョウ</t>
    </rPh>
    <phoneticPr fontId="2"/>
  </si>
  <si>
    <t>　組んでみたいと思います。ですので、今出している時程から変わる可能性がありますがご了承ください。</t>
    <rPh sb="1" eb="2">
      <t>ク</t>
    </rPh>
    <rPh sb="8" eb="9">
      <t>オモ</t>
    </rPh>
    <rPh sb="18" eb="19">
      <t>イマ</t>
    </rPh>
    <rPh sb="19" eb="20">
      <t>ダ</t>
    </rPh>
    <rPh sb="24" eb="25">
      <t>ジ</t>
    </rPh>
    <rPh sb="25" eb="26">
      <t>テイ</t>
    </rPh>
    <rPh sb="28" eb="29">
      <t>カ</t>
    </rPh>
    <rPh sb="31" eb="34">
      <t>カノウセイ</t>
    </rPh>
    <rPh sb="41" eb="43">
      <t>リョウショウ</t>
    </rPh>
    <phoneticPr fontId="2"/>
  </si>
  <si>
    <t>A②</t>
    <phoneticPr fontId="2"/>
  </si>
  <si>
    <t>B②</t>
    <phoneticPr fontId="2"/>
  </si>
  <si>
    <t>A③</t>
    <phoneticPr fontId="2"/>
  </si>
  <si>
    <t>B③</t>
    <phoneticPr fontId="2"/>
  </si>
  <si>
    <t>A④</t>
    <phoneticPr fontId="2"/>
  </si>
  <si>
    <t>B④</t>
    <phoneticPr fontId="2"/>
  </si>
  <si>
    <t>B③</t>
    <phoneticPr fontId="2"/>
  </si>
  <si>
    <t>B⑤</t>
    <phoneticPr fontId="2"/>
  </si>
  <si>
    <t>A⑤</t>
    <phoneticPr fontId="2"/>
  </si>
  <si>
    <t>A⑦</t>
    <phoneticPr fontId="2"/>
  </si>
  <si>
    <t>B⑦</t>
    <phoneticPr fontId="2"/>
  </si>
  <si>
    <t>Ａ⑤勝</t>
    <rPh sb="2" eb="3">
      <t>カ</t>
    </rPh>
    <phoneticPr fontId="2"/>
  </si>
  <si>
    <t>Ａ⑤負</t>
    <rPh sb="2" eb="3">
      <t>マ</t>
    </rPh>
    <phoneticPr fontId="2"/>
  </si>
  <si>
    <t>Ａ⑦負</t>
    <rPh sb="2" eb="3">
      <t>マ</t>
    </rPh>
    <phoneticPr fontId="2"/>
  </si>
  <si>
    <t>Ａ⑦勝</t>
    <rPh sb="2" eb="3">
      <t>カ</t>
    </rPh>
    <phoneticPr fontId="2"/>
  </si>
  <si>
    <t>Ｂ⑤勝</t>
    <rPh sb="2" eb="3">
      <t>カ</t>
    </rPh>
    <phoneticPr fontId="2"/>
  </si>
  <si>
    <t>Ｂ⑤負</t>
    <rPh sb="2" eb="3">
      <t>マ</t>
    </rPh>
    <phoneticPr fontId="2"/>
  </si>
  <si>
    <t>Ｂ⑦負</t>
    <rPh sb="2" eb="3">
      <t>マ</t>
    </rPh>
    <phoneticPr fontId="2"/>
  </si>
  <si>
    <t>Ｂ⑦勝</t>
    <rPh sb="2" eb="3">
      <t>カ</t>
    </rPh>
    <phoneticPr fontId="2"/>
  </si>
  <si>
    <t>下位（Ｃグループ）リーグ戦表【ハーフゲーム】</t>
    <rPh sb="0" eb="1">
      <t>シタ</t>
    </rPh>
    <rPh sb="1" eb="2">
      <t>イ</t>
    </rPh>
    <rPh sb="12" eb="13">
      <t>セン</t>
    </rPh>
    <rPh sb="13" eb="14">
      <t>ヒョウ</t>
    </rPh>
    <phoneticPr fontId="2"/>
  </si>
  <si>
    <t>１７決</t>
    <phoneticPr fontId="2"/>
  </si>
  <si>
    <t>１９決</t>
    <rPh sb="2" eb="3">
      <t>ケツ</t>
    </rPh>
    <phoneticPr fontId="2"/>
  </si>
  <si>
    <t>　ただいまより、第２９回　西地区府立高等学校バスケットボール大会の、決勝戦、および</t>
    <rPh sb="8" eb="9">
      <t>ダイ</t>
    </rPh>
    <rPh sb="11" eb="12">
      <t>カイ</t>
    </rPh>
    <rPh sb="13" eb="14">
      <t>ニシ</t>
    </rPh>
    <rPh sb="14" eb="16">
      <t>チク</t>
    </rPh>
    <rPh sb="16" eb="18">
      <t>フリツ</t>
    </rPh>
    <rPh sb="18" eb="20">
      <t>コウトウ</t>
    </rPh>
    <rPh sb="20" eb="22">
      <t>ガッコウ</t>
    </rPh>
    <rPh sb="30" eb="32">
      <t>タイカイ</t>
    </rPh>
    <rPh sb="34" eb="37">
      <t>ケッショウセン</t>
    </rPh>
    <phoneticPr fontId="2"/>
  </si>
  <si>
    <t>　４日目に下位トーナメントを行います。（両日ともにハーフゲーム）</t>
    <rPh sb="20" eb="22">
      <t>リョウジツ</t>
    </rPh>
    <phoneticPr fontId="2"/>
  </si>
  <si>
    <t>フルゲーム。但し、前半は流し。（フリースロー、タイムアウトは止め。残分１は正式）</t>
    <rPh sb="6" eb="7">
      <t>タダ</t>
    </rPh>
    <rPh sb="9" eb="11">
      <t>ゼンハン</t>
    </rPh>
    <rPh sb="30" eb="31">
      <t>ト</t>
    </rPh>
    <rPh sb="33" eb="34">
      <t>ノコ</t>
    </rPh>
    <rPh sb="34" eb="35">
      <t>フン</t>
    </rPh>
    <rPh sb="37" eb="39">
      <t>セイシキ</t>
    </rPh>
    <phoneticPr fontId="2"/>
  </si>
  <si>
    <t>１Ｐ、４Ｐ扱い　⇒　コートチェンジ、残分2は止め。</t>
    <rPh sb="5" eb="6">
      <t>アツカ</t>
    </rPh>
    <rPh sb="18" eb="19">
      <t>ノコ</t>
    </rPh>
    <rPh sb="19" eb="20">
      <t>フン</t>
    </rPh>
    <rPh sb="22" eb="23">
      <t>ト</t>
    </rPh>
    <phoneticPr fontId="2"/>
  </si>
  <si>
    <t>●試合間５分。</t>
    <rPh sb="1" eb="3">
      <t>シアイ</t>
    </rPh>
    <rPh sb="3" eb="4">
      <t>カン</t>
    </rPh>
    <rPh sb="5" eb="6">
      <t>フン</t>
    </rPh>
    <phoneticPr fontId="2"/>
  </si>
  <si>
    <t>①ＴＯの回数に差がある場合があります。</t>
    <rPh sb="4" eb="6">
      <t>カイスウ</t>
    </rPh>
    <rPh sb="7" eb="8">
      <t>サ</t>
    </rPh>
    <rPh sb="11" eb="13">
      <t>バアイ</t>
    </rPh>
    <phoneticPr fontId="2"/>
  </si>
  <si>
    <t>各チーム、人数が少ない場合もあるので、臨機応変に交代などしながら様子を見てください。</t>
    <rPh sb="0" eb="1">
      <t>カク</t>
    </rPh>
    <rPh sb="5" eb="7">
      <t>ニンズウ</t>
    </rPh>
    <rPh sb="8" eb="9">
      <t>スク</t>
    </rPh>
    <rPh sb="11" eb="13">
      <t>バアイ</t>
    </rPh>
    <rPh sb="19" eb="23">
      <t>リンキオウヘン</t>
    </rPh>
    <rPh sb="24" eb="26">
      <t>コウタイ</t>
    </rPh>
    <rPh sb="32" eb="34">
      <t>ヨウス</t>
    </rPh>
    <rPh sb="35" eb="36">
      <t>ミ</t>
    </rPh>
    <phoneticPr fontId="2"/>
  </si>
  <si>
    <t>５位リーグは２日目（１１月３日）は休みです。</t>
    <phoneticPr fontId="2"/>
  </si>
  <si>
    <t>現段階では、上位、中位＋下位という組合せを考えています。</t>
    <rPh sb="6" eb="8">
      <t>ジョウイ</t>
    </rPh>
    <rPh sb="9" eb="10">
      <t>ナカ</t>
    </rPh>
    <rPh sb="10" eb="11">
      <t>イ</t>
    </rPh>
    <rPh sb="12" eb="14">
      <t>カイ</t>
    </rPh>
    <rPh sb="17" eb="19">
      <t>クミアワ</t>
    </rPh>
    <phoneticPr fontId="2"/>
  </si>
  <si>
    <t>　 浅尾　田中　飯田　軸屋</t>
    <rPh sb="2" eb="4">
      <t>アサオ</t>
    </rPh>
    <rPh sb="8" eb="10">
      <t>イイダ</t>
    </rPh>
    <rPh sb="11" eb="12">
      <t>ジク</t>
    </rPh>
    <rPh sb="12" eb="13">
      <t>ヤ</t>
    </rPh>
    <phoneticPr fontId="2"/>
  </si>
  <si>
    <t xml:space="preserve">   浦山　武田　各コーチ</t>
    <rPh sb="6" eb="8">
      <t>タケダ</t>
    </rPh>
    <rPh sb="9" eb="10">
      <t>カク</t>
    </rPh>
    <phoneticPr fontId="2"/>
  </si>
  <si>
    <t>◎中村</t>
    <rPh sb="1" eb="3">
      <t>ナカムラ</t>
    </rPh>
    <phoneticPr fontId="2"/>
  </si>
  <si>
    <t>A①勝</t>
    <rPh sb="2" eb="3">
      <t>カ</t>
    </rPh>
    <phoneticPr fontId="2"/>
  </si>
  <si>
    <t>Ｂ①勝</t>
    <rPh sb="2" eb="3">
      <t>カ</t>
    </rPh>
    <phoneticPr fontId="2"/>
  </si>
  <si>
    <t>Ａ①負</t>
    <rPh sb="2" eb="3">
      <t>マ</t>
    </rPh>
    <phoneticPr fontId="2"/>
  </si>
  <si>
    <t>Ｂ①負</t>
    <rPh sb="2" eb="3">
      <t>マ</t>
    </rPh>
    <phoneticPr fontId="2"/>
  </si>
  <si>
    <t>　初日は全ブロック、１０分-２分-１０分のハーフゲームです。</t>
    <rPh sb="1" eb="3">
      <t>ショニチ</t>
    </rPh>
    <rPh sb="4" eb="5">
      <t>ゼン</t>
    </rPh>
    <phoneticPr fontId="2"/>
  </si>
  <si>
    <t>　全ブロック５チームリーグとなりました。</t>
    <rPh sb="1" eb="2">
      <t>ゼン</t>
    </rPh>
    <phoneticPr fontId="2"/>
  </si>
  <si>
    <t>●全ブロック５チームリーグなので、10分－2分－10分</t>
    <rPh sb="1" eb="2">
      <t>ゼン</t>
    </rPh>
    <rPh sb="19" eb="20">
      <t>フン</t>
    </rPh>
    <rPh sb="22" eb="23">
      <t>フン</t>
    </rPh>
    <rPh sb="26" eb="27">
      <t>フン</t>
    </rPh>
    <phoneticPr fontId="2"/>
  </si>
  <si>
    <t>●１～４位リーグは、10分－2分－10分</t>
    <rPh sb="4" eb="5">
      <t>イ</t>
    </rPh>
    <rPh sb="12" eb="13">
      <t>フン</t>
    </rPh>
    <rPh sb="15" eb="16">
      <t>フン</t>
    </rPh>
    <rPh sb="19" eb="20">
      <t>フン</t>
    </rPh>
    <phoneticPr fontId="2"/>
  </si>
  <si>
    <t>●１・２位（上位）と３・４位（中位）はトーナメント</t>
    <phoneticPr fontId="2"/>
  </si>
  <si>
    <t>後半は、正式。（第４Ｐ残分２は止め）</t>
    <rPh sb="0" eb="2">
      <t>コウハン</t>
    </rPh>
    <rPh sb="4" eb="6">
      <t>セイシキ</t>
    </rPh>
    <rPh sb="8" eb="9">
      <t>ダイ</t>
    </rPh>
    <rPh sb="11" eb="12">
      <t>ノコ</t>
    </rPh>
    <rPh sb="12" eb="13">
      <t>フン</t>
    </rPh>
    <rPh sb="15" eb="16">
      <t>ト</t>
    </rPh>
    <phoneticPr fontId="2"/>
  </si>
  <si>
    <t>　個人ファール５回でファールアウト（正式）</t>
    <rPh sb="1" eb="3">
      <t>コジン</t>
    </rPh>
    <rPh sb="8" eb="9">
      <t>カイ</t>
    </rPh>
    <rPh sb="18" eb="20">
      <t>セイシキ</t>
    </rPh>
    <phoneticPr fontId="2"/>
  </si>
  <si>
    <t>　各ピリオド、チームファール５回よりフリースロー（正式）</t>
    <rPh sb="1" eb="2">
      <t>カク</t>
    </rPh>
    <rPh sb="15" eb="16">
      <t>カイ</t>
    </rPh>
    <rPh sb="25" eb="27">
      <t>セイシキ</t>
    </rPh>
    <phoneticPr fontId="2"/>
  </si>
  <si>
    <t>下位（Ｃグループ）トーナメント【ハーフゲーム】</t>
    <rPh sb="0" eb="1">
      <t>シタ</t>
    </rPh>
    <rPh sb="1" eb="2">
      <t>イ</t>
    </rPh>
    <phoneticPr fontId="2"/>
  </si>
  <si>
    <t>下位（Ｃ）Ｔ</t>
    <phoneticPr fontId="2"/>
  </si>
  <si>
    <t>◎梅市　米崎　西　長戸</t>
    <rPh sb="1" eb="2">
      <t>ウメ</t>
    </rPh>
    <rPh sb="2" eb="3">
      <t>イチ</t>
    </rPh>
    <rPh sb="4" eb="5">
      <t>コメ</t>
    </rPh>
    <rPh sb="5" eb="6">
      <t>サキ</t>
    </rPh>
    <rPh sb="7" eb="8">
      <t>ニシ</t>
    </rPh>
    <rPh sb="9" eb="11">
      <t>ナガト</t>
    </rPh>
    <phoneticPr fontId="2"/>
  </si>
  <si>
    <t>◎藤井　乾　寺嶋　小山　木村</t>
    <rPh sb="1" eb="3">
      <t>フジイ</t>
    </rPh>
    <rPh sb="4" eb="5">
      <t>イヌイ</t>
    </rPh>
    <rPh sb="9" eb="11">
      <t>コヤマ</t>
    </rPh>
    <rPh sb="12" eb="14">
      <t>キムラ</t>
    </rPh>
    <phoneticPr fontId="2"/>
  </si>
  <si>
    <t>◎大西　武井　佐藤　安田</t>
    <rPh sb="4" eb="5">
      <t>タケ</t>
    </rPh>
    <rPh sb="5" eb="6">
      <t>イ</t>
    </rPh>
    <rPh sb="10" eb="12">
      <t>ヤスダ</t>
    </rPh>
    <phoneticPr fontId="2"/>
  </si>
  <si>
    <t>タイムアウトは、正式。</t>
    <rPh sb="8" eb="10">
      <t>セイシキ</t>
    </rPh>
    <phoneticPr fontId="2"/>
  </si>
</sst>
</file>

<file path=xl/styles.xml><?xml version="1.0" encoding="utf-8"?>
<styleSheet xmlns="http://schemas.openxmlformats.org/spreadsheetml/2006/main">
  <numFmts count="2">
    <numFmt numFmtId="6" formatCode="&quot;¥&quot;#,##0;[Red]&quot;¥&quot;\-#,##0"/>
    <numFmt numFmtId="176" formatCode="[&lt;=999]000;[&lt;=9999]000\-00;000\-0000"/>
  </numFmts>
  <fonts count="50">
    <font>
      <sz val="11"/>
      <name val="ＭＳ Ｐゴシック"/>
      <family val="3"/>
      <charset val="128"/>
    </font>
    <font>
      <sz val="11"/>
      <name val="ＭＳ Ｐゴシック"/>
      <family val="3"/>
      <charset val="128"/>
    </font>
    <font>
      <sz val="6"/>
      <name val="ＭＳ Ｐゴシック"/>
      <family val="3"/>
      <charset val="128"/>
    </font>
    <font>
      <sz val="20"/>
      <name val="HG丸ｺﾞｼｯｸM-PRO"/>
      <family val="3"/>
      <charset val="128"/>
    </font>
    <font>
      <sz val="16"/>
      <name val="HG丸ｺﾞｼｯｸM-PRO"/>
      <family val="3"/>
      <charset val="128"/>
    </font>
    <font>
      <sz val="12"/>
      <name val="HG丸ｺﾞｼｯｸM-PRO"/>
      <family val="3"/>
      <charset val="128"/>
    </font>
    <font>
      <sz val="18"/>
      <name val="HG丸ｺﾞｼｯｸM-PRO"/>
      <family val="3"/>
      <charset val="128"/>
    </font>
    <font>
      <sz val="14"/>
      <name val="HG丸ｺﾞｼｯｸM-PRO"/>
      <family val="3"/>
      <charset val="128"/>
    </font>
    <font>
      <sz val="11"/>
      <name val="HG丸ｺﾞｼｯｸM-PRO"/>
      <family val="3"/>
      <charset val="128"/>
    </font>
    <font>
      <b/>
      <sz val="18"/>
      <color indexed="60"/>
      <name val="HG丸ｺﾞｼｯｸM-PRO"/>
      <family val="3"/>
      <charset val="128"/>
    </font>
    <font>
      <b/>
      <sz val="18"/>
      <color indexed="62"/>
      <name val="HG丸ｺﾞｼｯｸM-PRO"/>
      <family val="3"/>
      <charset val="128"/>
    </font>
    <font>
      <b/>
      <sz val="18"/>
      <color indexed="58"/>
      <name val="HG丸ｺﾞｼｯｸM-PRO"/>
      <family val="3"/>
      <charset val="128"/>
    </font>
    <font>
      <b/>
      <sz val="11"/>
      <name val="HG丸ｺﾞｼｯｸM-PRO"/>
      <family val="3"/>
      <charset val="128"/>
    </font>
    <font>
      <b/>
      <sz val="11"/>
      <color indexed="58"/>
      <name val="HG丸ｺﾞｼｯｸM-PRO"/>
      <family val="3"/>
      <charset val="128"/>
    </font>
    <font>
      <b/>
      <sz val="11"/>
      <color indexed="10"/>
      <name val="HG丸ｺﾞｼｯｸM-PRO"/>
      <family val="3"/>
      <charset val="128"/>
    </font>
    <font>
      <sz val="10"/>
      <name val="HG丸ｺﾞｼｯｸM-PRO"/>
      <family val="3"/>
      <charset val="128"/>
    </font>
    <font>
      <b/>
      <sz val="14"/>
      <name val="HG丸ｺﾞｼｯｸM-PRO"/>
      <family val="3"/>
      <charset val="128"/>
    </font>
    <font>
      <b/>
      <sz val="14"/>
      <color indexed="56"/>
      <name val="HG丸ｺﾞｼｯｸM-PRO"/>
      <family val="3"/>
      <charset val="128"/>
    </font>
    <font>
      <b/>
      <sz val="14"/>
      <color indexed="16"/>
      <name val="HG丸ｺﾞｼｯｸM-PRO"/>
      <family val="3"/>
      <charset val="128"/>
    </font>
    <font>
      <b/>
      <sz val="11"/>
      <name val="ＭＳ Ｐゴシック"/>
      <family val="3"/>
      <charset val="128"/>
    </font>
    <font>
      <sz val="14"/>
      <color indexed="9"/>
      <name val="HG丸ｺﾞｼｯｸM-PRO"/>
      <family val="3"/>
      <charset val="128"/>
    </font>
    <font>
      <sz val="14"/>
      <color indexed="41"/>
      <name val="HG丸ｺﾞｼｯｸM-PRO"/>
      <family val="3"/>
      <charset val="128"/>
    </font>
    <font>
      <sz val="12"/>
      <color indexed="9"/>
      <name val="HG丸ｺﾞｼｯｸM-PRO"/>
      <family val="3"/>
      <charset val="128"/>
    </font>
    <font>
      <sz val="8"/>
      <name val="HG丸ｺﾞｼｯｸM-PRO"/>
      <family val="3"/>
      <charset val="128"/>
    </font>
    <font>
      <b/>
      <sz val="12"/>
      <color indexed="58"/>
      <name val="HG丸ｺﾞｼｯｸM-PRO"/>
      <family val="3"/>
      <charset val="128"/>
    </font>
    <font>
      <sz val="14"/>
      <color indexed="8"/>
      <name val="HG丸ｺﾞｼｯｸM-PRO"/>
      <family val="3"/>
      <charset val="128"/>
    </font>
    <font>
      <sz val="11"/>
      <name val="ＭＳ ゴシック"/>
      <family val="3"/>
      <charset val="128"/>
    </font>
    <font>
      <b/>
      <sz val="24"/>
      <name val="ＭＳ Ｐゴシック"/>
      <family val="3"/>
      <charset val="128"/>
    </font>
    <font>
      <sz val="8"/>
      <name val="ＭＳ Ｐゴシック"/>
      <family val="3"/>
      <charset val="128"/>
    </font>
    <font>
      <sz val="11"/>
      <name val="ＤＦ特太ゴシック体"/>
      <family val="3"/>
      <charset val="128"/>
    </font>
    <font>
      <sz val="14"/>
      <name val="ＭＳ Ｐゴシック"/>
      <family val="3"/>
      <charset val="128"/>
    </font>
    <font>
      <sz val="9"/>
      <name val="ＭＳ Ｐゴシック"/>
      <family val="3"/>
      <charset val="128"/>
    </font>
    <font>
      <sz val="10"/>
      <name val="ＭＳ Ｐゴシック"/>
      <family val="3"/>
      <charset val="128"/>
    </font>
    <font>
      <b/>
      <sz val="16"/>
      <name val="HG丸ｺﾞｼｯｸM-PRO"/>
      <family val="3"/>
      <charset val="128"/>
    </font>
    <font>
      <b/>
      <sz val="12"/>
      <color indexed="10"/>
      <name val="HG丸ｺﾞｼｯｸM-PRO"/>
      <family val="3"/>
      <charset val="128"/>
    </font>
    <font>
      <sz val="14"/>
      <color indexed="9"/>
      <name val="HG丸ｺﾞｼｯｸM-PRO"/>
      <family val="3"/>
      <charset val="128"/>
    </font>
    <font>
      <sz val="10.5"/>
      <color indexed="10"/>
      <name val="HG丸ｺﾞｼｯｸM-PRO"/>
      <family val="3"/>
      <charset val="128"/>
    </font>
    <font>
      <sz val="14"/>
      <color indexed="27"/>
      <name val="HG丸ｺﾞｼｯｸM-PRO"/>
      <family val="3"/>
      <charset val="128"/>
    </font>
    <font>
      <b/>
      <sz val="18"/>
      <color indexed="10"/>
      <name val="HG丸ｺﾞｼｯｸM-PRO"/>
      <family val="3"/>
      <charset val="128"/>
    </font>
    <font>
      <b/>
      <sz val="11"/>
      <color indexed="10"/>
      <name val="HG丸ｺﾞｼｯｸM-PRO"/>
      <family val="3"/>
      <charset val="128"/>
    </font>
    <font>
      <sz val="9"/>
      <name val="HG丸ｺﾞｼｯｸM-PRO"/>
      <family val="3"/>
      <charset val="128"/>
    </font>
    <font>
      <i/>
      <sz val="11"/>
      <name val="HG丸ｺﾞｼｯｸM-PRO"/>
      <family val="3"/>
      <charset val="128"/>
    </font>
    <font>
      <sz val="22"/>
      <name val="HG丸ｺﾞｼｯｸM-PRO"/>
      <family val="3"/>
      <charset val="128"/>
    </font>
    <font>
      <b/>
      <sz val="22"/>
      <name val="HG丸ｺﾞｼｯｸM-PRO"/>
      <family val="3"/>
      <charset val="128"/>
    </font>
    <font>
      <sz val="26"/>
      <name val="HG丸ｺﾞｼｯｸM-PRO"/>
      <family val="3"/>
      <charset val="128"/>
    </font>
    <font>
      <sz val="28"/>
      <name val="HG丸ｺﾞｼｯｸM-PRO"/>
      <family val="3"/>
      <charset val="128"/>
    </font>
    <font>
      <b/>
      <sz val="10"/>
      <color indexed="10"/>
      <name val="HG丸ｺﾞｼｯｸM-PRO"/>
      <family val="3"/>
      <charset val="128"/>
    </font>
    <font>
      <b/>
      <sz val="11"/>
      <color rgb="FFFF0000"/>
      <name val="HG丸ｺﾞｼｯｸM-PRO"/>
      <family val="3"/>
      <charset val="128"/>
    </font>
    <font>
      <b/>
      <sz val="10"/>
      <color rgb="FFFF0000"/>
      <name val="HG丸ｺﾞｼｯｸM-PRO"/>
      <family val="3"/>
      <charset val="128"/>
    </font>
    <font>
      <sz val="20"/>
      <name val="HGP創英角ﾎﾟｯﾌﾟ体"/>
      <family val="3"/>
      <charset val="128"/>
    </font>
  </fonts>
  <fills count="2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6"/>
        <bgColor indexed="64"/>
      </patternFill>
    </fill>
    <fill>
      <patternFill patternType="solid">
        <fgColor indexed="22"/>
        <bgColor indexed="64"/>
      </patternFill>
    </fill>
    <fill>
      <patternFill patternType="solid">
        <fgColor indexed="42"/>
        <bgColor indexed="64"/>
      </patternFill>
    </fill>
    <fill>
      <patternFill patternType="solid">
        <fgColor indexed="45"/>
        <bgColor indexed="64"/>
      </patternFill>
    </fill>
    <fill>
      <patternFill patternType="solid">
        <fgColor indexed="13"/>
        <bgColor indexed="64"/>
      </patternFill>
    </fill>
    <fill>
      <patternFill patternType="solid">
        <fgColor indexed="52"/>
        <bgColor indexed="64"/>
      </patternFill>
    </fill>
    <fill>
      <patternFill patternType="solid">
        <fgColor indexed="44"/>
        <bgColor indexed="64"/>
      </patternFill>
    </fill>
    <fill>
      <patternFill patternType="solid">
        <fgColor theme="6" tint="0.79998168889431442"/>
        <bgColor indexed="64"/>
      </patternFill>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theme="8" tint="0.59999389629810485"/>
        <bgColor indexed="64"/>
      </patternFill>
    </fill>
    <fill>
      <patternFill patternType="solid">
        <fgColor rgb="FF00B0F0"/>
        <bgColor indexed="64"/>
      </patternFill>
    </fill>
    <fill>
      <patternFill patternType="solid">
        <fgColor rgb="FFFF0000"/>
        <bgColor indexed="64"/>
      </patternFill>
    </fill>
    <fill>
      <patternFill patternType="solid">
        <fgColor theme="8" tint="0.39997558519241921"/>
        <bgColor indexed="64"/>
      </patternFill>
    </fill>
    <fill>
      <patternFill patternType="solid">
        <fgColor theme="7" tint="0.39997558519241921"/>
        <bgColor indexed="64"/>
      </patternFill>
    </fill>
  </fills>
  <borders count="131">
    <border>
      <left/>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style="thin">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thin">
        <color indexed="64"/>
      </top>
      <bottom style="dotted">
        <color indexed="64"/>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diagonal/>
    </border>
    <border>
      <left/>
      <right/>
      <top style="dotted">
        <color indexed="64"/>
      </top>
      <bottom style="thin">
        <color indexed="64"/>
      </bottom>
      <diagonal/>
    </border>
    <border>
      <left/>
      <right/>
      <top style="dotted">
        <color indexed="64"/>
      </top>
      <bottom style="medium">
        <color indexed="64"/>
      </bottom>
      <diagonal/>
    </border>
    <border>
      <left style="medium">
        <color indexed="64"/>
      </left>
      <right style="medium">
        <color indexed="64"/>
      </right>
      <top/>
      <bottom/>
      <diagonal/>
    </border>
    <border>
      <left/>
      <right/>
      <top style="medium">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right/>
      <top/>
      <bottom style="dotted">
        <color indexed="64"/>
      </bottom>
      <diagonal/>
    </border>
    <border>
      <left style="medium">
        <color indexed="64"/>
      </left>
      <right style="medium">
        <color indexed="64"/>
      </right>
      <top style="dotted">
        <color indexed="64"/>
      </top>
      <bottom/>
      <diagonal/>
    </border>
    <border>
      <left/>
      <right/>
      <top style="dotted">
        <color indexed="64"/>
      </top>
      <bottom/>
      <diagonal/>
    </border>
    <border>
      <left style="medium">
        <color indexed="64"/>
      </left>
      <right style="medium">
        <color indexed="64"/>
      </right>
      <top/>
      <bottom style="dotted">
        <color indexed="64"/>
      </bottom>
      <diagonal/>
    </border>
    <border>
      <left style="medium">
        <color indexed="64"/>
      </left>
      <right style="medium">
        <color indexed="64"/>
      </right>
      <top/>
      <bottom style="medium">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style="medium">
        <color indexed="64"/>
      </left>
      <right/>
      <top style="medium">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right style="medium">
        <color indexed="64"/>
      </right>
      <top style="double">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double">
        <color indexed="64"/>
      </bottom>
      <diagonal/>
    </border>
    <border diagonalDown="1">
      <left style="double">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right style="medium">
        <color indexed="64"/>
      </right>
      <top style="thin">
        <color indexed="64"/>
      </top>
      <bottom style="medium">
        <color indexed="64"/>
      </bottom>
      <diagonal style="thin">
        <color indexed="64"/>
      </diagonal>
    </border>
    <border>
      <left style="thin">
        <color indexed="64"/>
      </left>
      <right/>
      <top style="medium">
        <color indexed="64"/>
      </top>
      <bottom style="thin">
        <color indexed="64"/>
      </bottom>
      <diagonal/>
    </border>
    <border>
      <left/>
      <right style="medium">
        <color indexed="64"/>
      </right>
      <top style="medium">
        <color indexed="64"/>
      </top>
      <bottom style="double">
        <color indexed="64"/>
      </bottom>
      <diagonal/>
    </border>
    <border diagonalDown="1">
      <left/>
      <right style="thin">
        <color indexed="64"/>
      </right>
      <top style="thin">
        <color indexed="64"/>
      </top>
      <bottom style="medium">
        <color indexed="64"/>
      </bottom>
      <diagonal style="thin">
        <color indexed="64"/>
      </diagonal>
    </border>
    <border>
      <left style="double">
        <color indexed="64"/>
      </left>
      <right/>
      <top style="medium">
        <color indexed="64"/>
      </top>
      <bottom style="double">
        <color indexed="64"/>
      </bottom>
      <diagonal/>
    </border>
    <border>
      <left/>
      <right style="medium">
        <color indexed="64"/>
      </right>
      <top style="dotted">
        <color indexed="64"/>
      </top>
      <bottom style="thin">
        <color indexed="64"/>
      </bottom>
      <diagonal/>
    </border>
    <border>
      <left style="medium">
        <color indexed="64"/>
      </left>
      <right/>
      <top style="dotted">
        <color indexed="64"/>
      </top>
      <bottom style="thin">
        <color indexed="64"/>
      </bottom>
      <diagonal/>
    </border>
    <border>
      <left style="medium">
        <color indexed="64"/>
      </left>
      <right/>
      <top/>
      <bottom style="dotted">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double">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double">
        <color indexed="64"/>
      </right>
      <top style="medium">
        <color indexed="64"/>
      </top>
      <bottom style="double">
        <color indexed="64"/>
      </bottom>
      <diagonal/>
    </border>
    <border>
      <left/>
      <right style="double">
        <color indexed="64"/>
      </right>
      <top/>
      <bottom style="thin">
        <color indexed="64"/>
      </bottom>
      <diagonal/>
    </border>
    <border>
      <left style="medium">
        <color indexed="64"/>
      </left>
      <right/>
      <top style="double">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style="thin">
        <color indexed="64"/>
      </left>
      <right/>
      <top/>
      <bottom/>
      <diagonal style="thin">
        <color indexed="64"/>
      </diagonal>
    </border>
    <border>
      <left style="medium">
        <color indexed="64"/>
      </left>
      <right style="thin">
        <color indexed="64"/>
      </right>
      <top/>
      <bottom/>
      <diagonal/>
    </border>
    <border>
      <left/>
      <right style="medium">
        <color indexed="64"/>
      </right>
      <top/>
      <bottom style="dotted">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right style="medium">
        <color indexed="64"/>
      </right>
      <top style="thin">
        <color indexed="64"/>
      </top>
      <bottom/>
      <diagonal style="thin">
        <color indexed="64"/>
      </diagonal>
    </border>
    <border diagonalUp="1">
      <left/>
      <right style="medium">
        <color indexed="64"/>
      </right>
      <top/>
      <bottom style="thin">
        <color indexed="64"/>
      </bottom>
      <diagonal style="thin">
        <color indexed="64"/>
      </diagonal>
    </border>
    <border diagonalUp="1">
      <left/>
      <right style="medium">
        <color indexed="64"/>
      </right>
      <top/>
      <bottom/>
      <diagonal style="thin">
        <color indexed="64"/>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double">
        <color indexed="64"/>
      </right>
      <top style="thin">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909">
    <xf numFmtId="0" fontId="0" fillId="0" borderId="0" xfId="0">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right" vertical="center"/>
    </xf>
    <xf numFmtId="0" fontId="4" fillId="0" borderId="0" xfId="0" applyFont="1" applyAlignment="1">
      <alignment horizontal="center" vertical="center"/>
    </xf>
    <xf numFmtId="20" fontId="4" fillId="0" borderId="0" xfId="0" applyNumberFormat="1" applyFont="1" applyAlignment="1">
      <alignment horizontal="center" vertical="center"/>
    </xf>
    <xf numFmtId="0" fontId="5" fillId="0" borderId="0" xfId="0" applyFont="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6" fillId="0" borderId="0" xfId="0" applyFont="1" applyAlignment="1">
      <alignment horizontal="left" vertical="center"/>
    </xf>
    <xf numFmtId="0" fontId="8" fillId="0" borderId="0" xfId="0" applyFont="1" applyAlignment="1">
      <alignment horizontal="center" vertical="center"/>
    </xf>
    <xf numFmtId="0" fontId="8" fillId="0" borderId="0" xfId="0" applyFont="1">
      <alignment vertical="center"/>
    </xf>
    <xf numFmtId="0" fontId="8" fillId="0" borderId="0" xfId="0" applyFont="1" applyAlignment="1">
      <alignment horizontal="left" vertical="center"/>
    </xf>
    <xf numFmtId="0" fontId="8" fillId="2" borderId="0" xfId="0" applyFont="1" applyFill="1" applyAlignment="1">
      <alignment horizontal="center" vertical="center"/>
    </xf>
    <xf numFmtId="0" fontId="8" fillId="0" borderId="0" xfId="0" applyFont="1" applyFill="1" applyAlignment="1">
      <alignment horizontal="left" vertical="center"/>
    </xf>
    <xf numFmtId="0" fontId="12" fillId="0" borderId="0" xfId="0" applyFont="1" applyFill="1" applyAlignment="1">
      <alignment horizontal="left" vertical="center"/>
    </xf>
    <xf numFmtId="0" fontId="9" fillId="0" borderId="0" xfId="0" applyFont="1" applyFill="1" applyAlignment="1">
      <alignment horizontal="center" vertical="center"/>
    </xf>
    <xf numFmtId="0" fontId="11" fillId="0" borderId="0" xfId="0" applyFont="1" applyFill="1" applyAlignment="1">
      <alignment horizontal="center" vertical="center"/>
    </xf>
    <xf numFmtId="0" fontId="8" fillId="0" borderId="1" xfId="0" applyFont="1" applyBorder="1" applyAlignment="1">
      <alignment horizontal="center" vertical="center"/>
    </xf>
    <xf numFmtId="0" fontId="8" fillId="0" borderId="0" xfId="0" applyFont="1" applyBorder="1">
      <alignment vertical="center"/>
    </xf>
    <xf numFmtId="0" fontId="8" fillId="0" borderId="2" xfId="0" applyFont="1" applyBorder="1" applyAlignment="1">
      <alignment horizontal="center" vertical="center"/>
    </xf>
    <xf numFmtId="0" fontId="8" fillId="0" borderId="0" xfId="0" applyFont="1" applyBorder="1" applyAlignment="1">
      <alignment horizontal="center" vertical="center"/>
    </xf>
    <xf numFmtId="0" fontId="8" fillId="0" borderId="3" xfId="0" applyFont="1" applyBorder="1">
      <alignment vertical="center"/>
    </xf>
    <xf numFmtId="0" fontId="4" fillId="0" borderId="0" xfId="0" applyFont="1" applyAlignment="1">
      <alignment horizontal="left" vertical="center"/>
    </xf>
    <xf numFmtId="0" fontId="6" fillId="0" borderId="0" xfId="0" applyFont="1" applyAlignment="1">
      <alignment horizontal="center" vertical="center"/>
    </xf>
    <xf numFmtId="0" fontId="6" fillId="0" borderId="0" xfId="0" applyFont="1">
      <alignment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14" fillId="2" borderId="0" xfId="0" applyFont="1" applyFill="1" applyAlignment="1">
      <alignment horizontal="left" vertical="center"/>
    </xf>
    <xf numFmtId="0" fontId="8" fillId="0" borderId="0" xfId="0" applyFont="1" applyFill="1" applyAlignment="1">
      <alignment horizontal="center" vertical="center"/>
    </xf>
    <xf numFmtId="0" fontId="5" fillId="0" borderId="0" xfId="0" applyFont="1">
      <alignment vertical="center"/>
    </xf>
    <xf numFmtId="0" fontId="7" fillId="0" borderId="0" xfId="0" applyFont="1">
      <alignment vertical="center"/>
    </xf>
    <xf numFmtId="0" fontId="15" fillId="0" borderId="0" xfId="0" applyFont="1" applyAlignment="1">
      <alignment horizontal="left" vertical="center"/>
    </xf>
    <xf numFmtId="0" fontId="16" fillId="0" borderId="0" xfId="0" applyFont="1">
      <alignment vertical="center"/>
    </xf>
    <xf numFmtId="0" fontId="17"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Border="1">
      <alignment vertical="center"/>
    </xf>
    <xf numFmtId="0" fontId="0" fillId="0" borderId="0" xfId="0" applyFill="1">
      <alignment vertical="center"/>
    </xf>
    <xf numFmtId="0" fontId="19" fillId="0" borderId="0" xfId="0" applyFont="1" applyAlignment="1">
      <alignment horizontal="center" vertical="center"/>
    </xf>
    <xf numFmtId="0" fontId="19" fillId="0" borderId="13" xfId="0" applyFont="1" applyBorder="1">
      <alignment vertical="center"/>
    </xf>
    <xf numFmtId="0" fontId="19" fillId="0" borderId="13" xfId="0" applyFont="1" applyFill="1" applyBorder="1">
      <alignment vertical="center"/>
    </xf>
    <xf numFmtId="0" fontId="19" fillId="0" borderId="0" xfId="0" applyFont="1" applyFill="1" applyBorder="1">
      <alignment vertical="center"/>
    </xf>
    <xf numFmtId="0" fontId="16" fillId="3" borderId="0" xfId="0" applyFont="1" applyFill="1" applyAlignment="1">
      <alignment horizontal="center" vertical="center"/>
    </xf>
    <xf numFmtId="0" fontId="16" fillId="2" borderId="0" xfId="0" applyFont="1" applyFill="1" applyAlignment="1">
      <alignment horizontal="center" vertical="center"/>
    </xf>
    <xf numFmtId="0" fontId="16" fillId="4" borderId="0" xfId="0" applyFont="1" applyFill="1" applyAlignment="1">
      <alignment horizontal="center" vertical="center"/>
    </xf>
    <xf numFmtId="0" fontId="16" fillId="5" borderId="0" xfId="0" applyFont="1" applyFill="1" applyAlignment="1">
      <alignment horizontal="center" vertical="center"/>
    </xf>
    <xf numFmtId="0" fontId="23" fillId="0" borderId="0" xfId="0" applyFont="1" applyAlignment="1">
      <alignment horizontal="center" vertical="center"/>
    </xf>
    <xf numFmtId="0" fontId="24" fillId="0" borderId="0" xfId="0" applyFont="1" applyFill="1" applyAlignment="1">
      <alignment horizontal="left" vertical="center"/>
    </xf>
    <xf numFmtId="20" fontId="4" fillId="0" borderId="0" xfId="0" applyNumberFormat="1" applyFont="1" applyAlignment="1">
      <alignment horizontal="left" vertical="center"/>
    </xf>
    <xf numFmtId="0" fontId="26" fillId="0" borderId="0" xfId="0" applyFont="1">
      <alignment vertical="center"/>
    </xf>
    <xf numFmtId="56" fontId="26" fillId="0" borderId="0" xfId="0" applyNumberFormat="1" applyFont="1">
      <alignment vertical="center"/>
    </xf>
    <xf numFmtId="0" fontId="0" fillId="0" borderId="14" xfId="0" applyFont="1" applyBorder="1" applyAlignment="1">
      <alignment horizontal="center" vertical="center"/>
    </xf>
    <xf numFmtId="0" fontId="0" fillId="0" borderId="15" xfId="0" applyFont="1" applyBorder="1" applyAlignment="1">
      <alignment horizontal="center" vertical="center"/>
    </xf>
    <xf numFmtId="56" fontId="0" fillId="0" borderId="16" xfId="0" applyNumberFormat="1" applyFont="1" applyFill="1" applyBorder="1" applyAlignment="1">
      <alignment horizontal="center" vertical="center"/>
    </xf>
    <xf numFmtId="0" fontId="0" fillId="0" borderId="14"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18" xfId="0" applyFont="1" applyBorder="1" applyAlignment="1">
      <alignment horizontal="center" vertical="center"/>
    </xf>
    <xf numFmtId="0" fontId="0" fillId="0" borderId="19" xfId="0" applyFont="1" applyBorder="1" applyAlignment="1">
      <alignment horizontal="center" vertical="center"/>
    </xf>
    <xf numFmtId="0" fontId="0" fillId="0" borderId="20"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7" xfId="0" applyFont="1" applyBorder="1" applyAlignment="1">
      <alignment horizontal="center" vertical="center"/>
    </xf>
    <xf numFmtId="0" fontId="0" fillId="0" borderId="0" xfId="0" applyFont="1" applyFill="1" applyBorder="1" applyAlignment="1">
      <alignment horizontal="center" vertical="center"/>
    </xf>
    <xf numFmtId="0" fontId="0" fillId="0" borderId="0" xfId="0" applyFont="1" applyAlignment="1">
      <alignment horizontal="center" vertical="center"/>
    </xf>
    <xf numFmtId="0" fontId="0" fillId="0" borderId="23" xfId="0" applyFont="1" applyBorder="1" applyAlignment="1">
      <alignment horizontal="center" vertical="center"/>
    </xf>
    <xf numFmtId="0" fontId="0" fillId="0" borderId="8"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24" xfId="0" applyFont="1" applyBorder="1" applyAlignment="1">
      <alignment horizontal="center" vertical="center"/>
    </xf>
    <xf numFmtId="0" fontId="0" fillId="0" borderId="0" xfId="0" applyFont="1">
      <alignment vertical="center"/>
    </xf>
    <xf numFmtId="0" fontId="0" fillId="0" borderId="0" xfId="0" applyFont="1" applyBorder="1">
      <alignment vertical="center"/>
    </xf>
    <xf numFmtId="0" fontId="0" fillId="0" borderId="16" xfId="0" applyFont="1" applyBorder="1">
      <alignment vertical="center"/>
    </xf>
    <xf numFmtId="0" fontId="30" fillId="0" borderId="0" xfId="0" applyFont="1">
      <alignment vertical="center"/>
    </xf>
    <xf numFmtId="0" fontId="30" fillId="0" borderId="8"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11" xfId="0" applyFont="1" applyFill="1" applyBorder="1" applyAlignment="1">
      <alignment horizontal="center" vertical="center"/>
    </xf>
    <xf numFmtId="20" fontId="7" fillId="0" borderId="19" xfId="0" applyNumberFormat="1" applyFont="1" applyBorder="1" applyAlignment="1">
      <alignment horizontal="center" vertical="center"/>
    </xf>
    <xf numFmtId="0" fontId="4" fillId="0" borderId="16" xfId="0" applyFont="1" applyBorder="1" applyAlignment="1">
      <alignment horizontal="center" vertical="center"/>
    </xf>
    <xf numFmtId="20" fontId="8" fillId="0" borderId="0" xfId="0" applyNumberFormat="1" applyFont="1" applyBorder="1" applyAlignment="1">
      <alignment horizontal="center" vertical="center"/>
    </xf>
    <xf numFmtId="0" fontId="8" fillId="0" borderId="0" xfId="0" applyFont="1" applyBorder="1" applyAlignment="1">
      <alignment horizontal="left" vertical="center"/>
    </xf>
    <xf numFmtId="0" fontId="33" fillId="0" borderId="0" xfId="0" applyFont="1">
      <alignment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8" fillId="0" borderId="27" xfId="0" applyFont="1" applyBorder="1" applyAlignment="1">
      <alignment horizontal="center" vertical="center"/>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8" fillId="0" borderId="3" xfId="0" applyFont="1" applyBorder="1" applyAlignment="1">
      <alignment horizontal="center" vertical="center"/>
    </xf>
    <xf numFmtId="0" fontId="23" fillId="0" borderId="0" xfId="0" applyFont="1">
      <alignment vertical="center"/>
    </xf>
    <xf numFmtId="0" fontId="8" fillId="0" borderId="29" xfId="0" applyFont="1" applyBorder="1">
      <alignment vertical="center"/>
    </xf>
    <xf numFmtId="0" fontId="8" fillId="0" borderId="27" xfId="0" applyFont="1" applyBorder="1">
      <alignment vertical="center"/>
    </xf>
    <xf numFmtId="0" fontId="8" fillId="0" borderId="31" xfId="0" applyFont="1" applyBorder="1">
      <alignment vertical="center"/>
    </xf>
    <xf numFmtId="0" fontId="8" fillId="0" borderId="32" xfId="0" applyFont="1" applyBorder="1" applyAlignment="1">
      <alignment horizontal="center" vertical="center"/>
    </xf>
    <xf numFmtId="0" fontId="8" fillId="0" borderId="27" xfId="0" applyFont="1" applyFill="1" applyBorder="1" applyAlignment="1">
      <alignment horizontal="center" vertical="center"/>
    </xf>
    <xf numFmtId="0" fontId="5" fillId="3" borderId="0" xfId="0" applyFont="1" applyFill="1" applyAlignment="1">
      <alignment horizontal="center" vertical="center"/>
    </xf>
    <xf numFmtId="0" fontId="5" fillId="2" borderId="0" xfId="0" applyFont="1" applyFill="1" applyAlignment="1">
      <alignment horizontal="center" vertical="center"/>
    </xf>
    <xf numFmtId="0" fontId="5" fillId="4" borderId="0" xfId="0" applyFont="1" applyFill="1" applyBorder="1" applyAlignment="1">
      <alignment horizontal="center" vertical="center"/>
    </xf>
    <xf numFmtId="0" fontId="5" fillId="5" borderId="0" xfId="0" applyFont="1" applyFill="1" applyBorder="1" applyAlignment="1">
      <alignment horizontal="center" vertical="center"/>
    </xf>
    <xf numFmtId="0" fontId="5" fillId="3" borderId="0" xfId="0" applyFont="1" applyFill="1" applyBorder="1" applyAlignment="1">
      <alignment horizontal="center" vertical="center"/>
    </xf>
    <xf numFmtId="0" fontId="5" fillId="2" borderId="0" xfId="0" applyFont="1" applyFill="1" applyBorder="1" applyAlignment="1">
      <alignment horizontal="center" vertical="center"/>
    </xf>
    <xf numFmtId="0" fontId="5" fillId="5" borderId="0" xfId="0" applyFont="1" applyFill="1" applyAlignment="1">
      <alignment horizontal="center" vertical="center"/>
    </xf>
    <xf numFmtId="0" fontId="36" fillId="0" borderId="0" xfId="0" applyFont="1" applyAlignment="1">
      <alignment horizontal="left" vertical="center"/>
    </xf>
    <xf numFmtId="0" fontId="21" fillId="0" borderId="33" xfId="0" applyNumberFormat="1" applyFont="1" applyFill="1" applyBorder="1" applyAlignment="1">
      <alignment vertical="center" shrinkToFit="1"/>
    </xf>
    <xf numFmtId="0" fontId="25" fillId="0" borderId="27" xfId="0" applyNumberFormat="1" applyFont="1" applyFill="1" applyBorder="1" applyAlignment="1">
      <alignment horizontal="center" vertical="center" shrinkToFit="1"/>
    </xf>
    <xf numFmtId="0" fontId="21" fillId="0" borderId="27" xfId="0" applyNumberFormat="1" applyFont="1" applyFill="1" applyBorder="1" applyAlignment="1">
      <alignment vertical="center" shrinkToFit="1"/>
    </xf>
    <xf numFmtId="0" fontId="25" fillId="0" borderId="34" xfId="0" applyNumberFormat="1" applyFont="1" applyFill="1" applyBorder="1" applyAlignment="1">
      <alignment horizontal="center" vertical="center" shrinkToFit="1"/>
    </xf>
    <xf numFmtId="20" fontId="7" fillId="0" borderId="35" xfId="0" applyNumberFormat="1" applyFont="1" applyBorder="1" applyAlignment="1">
      <alignment horizontal="center" vertical="center"/>
    </xf>
    <xf numFmtId="20" fontId="7" fillId="0" borderId="36" xfId="0" applyNumberFormat="1" applyFont="1" applyBorder="1" applyAlignment="1">
      <alignment horizontal="center" vertical="center"/>
    </xf>
    <xf numFmtId="0" fontId="7" fillId="0" borderId="37" xfId="0" applyFont="1" applyFill="1" applyBorder="1" applyAlignment="1">
      <alignment horizontal="center" vertical="center" shrinkToFit="1"/>
    </xf>
    <xf numFmtId="0" fontId="20" fillId="0" borderId="37" xfId="0" applyFont="1" applyFill="1" applyBorder="1" applyAlignment="1">
      <alignment horizontal="center" vertical="center" shrinkToFit="1"/>
    </xf>
    <xf numFmtId="0" fontId="7" fillId="0" borderId="38" xfId="0" applyFont="1" applyFill="1" applyBorder="1" applyAlignment="1">
      <alignment horizontal="center" vertical="center" shrinkToFit="1"/>
    </xf>
    <xf numFmtId="0" fontId="22" fillId="0" borderId="39" xfId="0" applyFont="1" applyFill="1" applyBorder="1" applyAlignment="1">
      <alignment horizontal="center" vertical="center" shrinkToFit="1"/>
    </xf>
    <xf numFmtId="0" fontId="8" fillId="0" borderId="9" xfId="0" applyFont="1" applyFill="1" applyBorder="1" applyAlignment="1">
      <alignment horizontal="center" vertical="center"/>
    </xf>
    <xf numFmtId="0" fontId="12" fillId="6" borderId="8" xfId="0" applyFont="1" applyFill="1" applyBorder="1" applyAlignment="1">
      <alignment horizontal="center" vertical="center"/>
    </xf>
    <xf numFmtId="0" fontId="12" fillId="2" borderId="8" xfId="0" applyFont="1" applyFill="1" applyBorder="1" applyAlignment="1">
      <alignment horizontal="center" vertical="center"/>
    </xf>
    <xf numFmtId="0" fontId="12" fillId="7" borderId="8" xfId="0" applyFont="1" applyFill="1" applyBorder="1" applyAlignment="1">
      <alignment horizontal="center" vertical="center"/>
    </xf>
    <xf numFmtId="0" fontId="5" fillId="0" borderId="0" xfId="0" applyFont="1" applyAlignment="1">
      <alignment horizontal="left" vertical="center"/>
    </xf>
    <xf numFmtId="0" fontId="34" fillId="2" borderId="0" xfId="0" applyFont="1" applyFill="1" applyAlignment="1">
      <alignment horizontal="left" vertical="center"/>
    </xf>
    <xf numFmtId="0" fontId="34" fillId="2" borderId="0" xfId="0" applyFont="1" applyFill="1" applyAlignment="1">
      <alignment horizontal="center" vertical="center"/>
    </xf>
    <xf numFmtId="0" fontId="0" fillId="0" borderId="0" xfId="0" applyFill="1" applyAlignment="1">
      <alignment horizontal="center" vertical="center"/>
    </xf>
    <xf numFmtId="0" fontId="8" fillId="0" borderId="30" xfId="0" applyFont="1" applyBorder="1">
      <alignment vertical="center"/>
    </xf>
    <xf numFmtId="0" fontId="8" fillId="0" borderId="4" xfId="0" applyFont="1" applyBorder="1">
      <alignment vertical="center"/>
    </xf>
    <xf numFmtId="0" fontId="8" fillId="0" borderId="32" xfId="0" applyFont="1" applyBorder="1">
      <alignment vertical="center"/>
    </xf>
    <xf numFmtId="0" fontId="8" fillId="0" borderId="20" xfId="0" applyFont="1" applyBorder="1">
      <alignment vertical="center"/>
    </xf>
    <xf numFmtId="0" fontId="23" fillId="0" borderId="0" xfId="0" applyFont="1" applyBorder="1">
      <alignment vertical="center"/>
    </xf>
    <xf numFmtId="0" fontId="5" fillId="0" borderId="0" xfId="0" applyFont="1" applyFill="1" applyBorder="1" applyAlignment="1">
      <alignment horizontal="center" vertical="center"/>
    </xf>
    <xf numFmtId="0" fontId="0" fillId="0" borderId="0" xfId="0" applyFont="1" applyFill="1" applyAlignment="1">
      <alignment horizontal="center" vertical="center"/>
    </xf>
    <xf numFmtId="20" fontId="7" fillId="0" borderId="36" xfId="0" applyNumberFormat="1" applyFont="1" applyFill="1" applyBorder="1" applyAlignment="1">
      <alignment horizontal="center" vertical="center"/>
    </xf>
    <xf numFmtId="20" fontId="7" fillId="8" borderId="19" xfId="0" applyNumberFormat="1" applyFont="1" applyFill="1" applyBorder="1" applyAlignment="1">
      <alignment horizontal="center" vertical="center"/>
    </xf>
    <xf numFmtId="20" fontId="7" fillId="8" borderId="36" xfId="0" applyNumberFormat="1" applyFont="1" applyFill="1" applyBorder="1" applyAlignment="1">
      <alignment horizontal="center" vertical="center"/>
    </xf>
    <xf numFmtId="20" fontId="7" fillId="0" borderId="19" xfId="0" applyNumberFormat="1" applyFont="1" applyFill="1" applyBorder="1" applyAlignment="1">
      <alignment horizontal="center" vertical="center"/>
    </xf>
    <xf numFmtId="20" fontId="20" fillId="0" borderId="39" xfId="0" applyNumberFormat="1" applyFont="1" applyFill="1" applyBorder="1" applyAlignment="1">
      <alignment horizontal="center" vertical="center" shrinkToFit="1"/>
    </xf>
    <xf numFmtId="0" fontId="8" fillId="0" borderId="0" xfId="0" applyFont="1" applyFill="1" applyBorder="1" applyAlignment="1">
      <alignment horizontal="center" vertical="center"/>
    </xf>
    <xf numFmtId="0" fontId="39" fillId="0" borderId="0" xfId="0" applyFont="1">
      <alignment vertical="center"/>
    </xf>
    <xf numFmtId="0" fontId="7" fillId="0" borderId="3" xfId="0" applyFont="1" applyFill="1" applyBorder="1" applyAlignment="1">
      <alignment horizontal="center" vertical="center"/>
    </xf>
    <xf numFmtId="20" fontId="7" fillId="0" borderId="43" xfId="0" applyNumberFormat="1" applyFont="1" applyBorder="1" applyAlignment="1">
      <alignment horizontal="center" vertical="center"/>
    </xf>
    <xf numFmtId="0" fontId="7" fillId="0" borderId="27" xfId="0" applyFont="1" applyFill="1" applyBorder="1" applyAlignment="1">
      <alignment horizontal="center" vertical="center"/>
    </xf>
    <xf numFmtId="0" fontId="7" fillId="0" borderId="37" xfId="0" applyFont="1" applyFill="1" applyBorder="1" applyAlignment="1">
      <alignment horizontal="center" vertical="center"/>
    </xf>
    <xf numFmtId="0" fontId="7" fillId="0" borderId="0" xfId="0" applyFont="1" applyFill="1" applyBorder="1" applyAlignment="1">
      <alignment horizontal="center" vertical="center"/>
    </xf>
    <xf numFmtId="0" fontId="4" fillId="0" borderId="45" xfId="0" applyFont="1" applyBorder="1" applyAlignment="1">
      <alignment horizontal="center" vertical="center"/>
    </xf>
    <xf numFmtId="20" fontId="7" fillId="0" borderId="46" xfId="0" applyNumberFormat="1" applyFont="1" applyBorder="1" applyAlignment="1">
      <alignment horizontal="center" vertical="center"/>
    </xf>
    <xf numFmtId="0" fontId="7" fillId="0" borderId="47" xfId="0" applyFont="1" applyFill="1" applyBorder="1" applyAlignment="1">
      <alignment horizontal="center" vertical="center"/>
    </xf>
    <xf numFmtId="0" fontId="7" fillId="0" borderId="48" xfId="0" applyFont="1" applyBorder="1" applyAlignment="1">
      <alignment horizontal="center" vertical="center"/>
    </xf>
    <xf numFmtId="0" fontId="4" fillId="0" borderId="49" xfId="0" applyFont="1" applyBorder="1" applyAlignment="1">
      <alignment horizontal="center" vertical="center"/>
    </xf>
    <xf numFmtId="0" fontId="12" fillId="9" borderId="1" xfId="0" applyFont="1" applyFill="1" applyBorder="1" applyAlignment="1">
      <alignment horizontal="left" vertical="center"/>
    </xf>
    <xf numFmtId="0" fontId="12" fillId="9" borderId="50" xfId="0" applyFont="1" applyFill="1" applyBorder="1" applyAlignment="1">
      <alignment horizontal="left" vertical="center"/>
    </xf>
    <xf numFmtId="0" fontId="12" fillId="9" borderId="26" xfId="0" applyFont="1" applyFill="1" applyBorder="1" applyAlignment="1">
      <alignment horizontal="left" vertical="center"/>
    </xf>
    <xf numFmtId="0" fontId="12" fillId="9" borderId="30" xfId="0" applyFont="1" applyFill="1" applyBorder="1" applyAlignment="1">
      <alignment horizontal="left" vertical="center"/>
    </xf>
    <xf numFmtId="0" fontId="12" fillId="9" borderId="3" xfId="0" applyFont="1" applyFill="1" applyBorder="1" applyAlignment="1">
      <alignment horizontal="left" vertical="center"/>
    </xf>
    <xf numFmtId="0" fontId="12" fillId="9" borderId="29" xfId="0" applyFont="1" applyFill="1" applyBorder="1" applyAlignment="1">
      <alignment horizontal="left" vertical="center"/>
    </xf>
    <xf numFmtId="0" fontId="12" fillId="9" borderId="31" xfId="0" applyFont="1" applyFill="1" applyBorder="1" applyAlignment="1">
      <alignment horizontal="left" vertical="center"/>
    </xf>
    <xf numFmtId="0" fontId="12" fillId="9" borderId="27" xfId="0" applyFont="1" applyFill="1" applyBorder="1" applyAlignment="1">
      <alignment horizontal="left" vertical="center"/>
    </xf>
    <xf numFmtId="0" fontId="12" fillId="9" borderId="20" xfId="0" applyFont="1" applyFill="1" applyBorder="1" applyAlignment="1">
      <alignment horizontal="left" vertical="center"/>
    </xf>
    <xf numFmtId="0" fontId="12" fillId="10" borderId="1" xfId="0" applyFont="1" applyFill="1" applyBorder="1" applyAlignment="1">
      <alignment horizontal="left" vertical="center"/>
    </xf>
    <xf numFmtId="0" fontId="12" fillId="10" borderId="50" xfId="0" applyFont="1" applyFill="1" applyBorder="1" applyAlignment="1">
      <alignment horizontal="left" vertical="center"/>
    </xf>
    <xf numFmtId="0" fontId="12" fillId="10" borderId="26" xfId="0" applyFont="1" applyFill="1" applyBorder="1" applyAlignment="1">
      <alignment horizontal="left" vertical="center"/>
    </xf>
    <xf numFmtId="0" fontId="12" fillId="10" borderId="30" xfId="0" applyFont="1" applyFill="1" applyBorder="1" applyAlignment="1">
      <alignment horizontal="left" vertical="center"/>
    </xf>
    <xf numFmtId="0" fontId="13" fillId="10" borderId="3" xfId="0" applyFont="1" applyFill="1" applyBorder="1" applyAlignment="1">
      <alignment horizontal="left" vertical="center"/>
    </xf>
    <xf numFmtId="0" fontId="12" fillId="10" borderId="3" xfId="0" applyFont="1" applyFill="1" applyBorder="1" applyAlignment="1">
      <alignment horizontal="left" vertical="center"/>
    </xf>
    <xf numFmtId="0" fontId="8" fillId="10" borderId="29" xfId="0" applyFont="1" applyFill="1" applyBorder="1" applyAlignment="1">
      <alignment horizontal="left" vertical="center"/>
    </xf>
    <xf numFmtId="0" fontId="13" fillId="10" borderId="50" xfId="0" applyFont="1" applyFill="1" applyBorder="1" applyAlignment="1">
      <alignment horizontal="left" vertical="center"/>
    </xf>
    <xf numFmtId="0" fontId="8" fillId="10" borderId="26" xfId="0" applyFont="1" applyFill="1" applyBorder="1" applyAlignment="1">
      <alignment horizontal="left" vertical="center"/>
    </xf>
    <xf numFmtId="0" fontId="7" fillId="0" borderId="51" xfId="0" applyFont="1" applyFill="1" applyBorder="1" applyAlignment="1">
      <alignment horizontal="center" vertical="center"/>
    </xf>
    <xf numFmtId="20" fontId="7" fillId="0" borderId="52" xfId="0" applyNumberFormat="1" applyFont="1" applyBorder="1" applyAlignment="1">
      <alignment horizontal="center" vertical="center"/>
    </xf>
    <xf numFmtId="0" fontId="7" fillId="0" borderId="53" xfId="0" applyFont="1" applyFill="1" applyBorder="1" applyAlignment="1">
      <alignment horizontal="center" vertical="center"/>
    </xf>
    <xf numFmtId="20" fontId="7" fillId="0" borderId="54" xfId="0" applyNumberFormat="1" applyFont="1" applyBorder="1" applyAlignment="1">
      <alignment horizontal="center" vertical="center"/>
    </xf>
    <xf numFmtId="0" fontId="7" fillId="0" borderId="45" xfId="0" applyFont="1" applyBorder="1" applyAlignment="1">
      <alignment horizontal="center" vertical="center"/>
    </xf>
    <xf numFmtId="0" fontId="4" fillId="0" borderId="0" xfId="0" applyFont="1">
      <alignment vertical="center"/>
    </xf>
    <xf numFmtId="0" fontId="4" fillId="0" borderId="30" xfId="0" applyFont="1" applyBorder="1">
      <alignment vertical="center"/>
    </xf>
    <xf numFmtId="0" fontId="4" fillId="0" borderId="3" xfId="0" applyFont="1" applyBorder="1">
      <alignment vertical="center"/>
    </xf>
    <xf numFmtId="0" fontId="4" fillId="0" borderId="29" xfId="0" applyFont="1" applyBorder="1">
      <alignment vertical="center"/>
    </xf>
    <xf numFmtId="0" fontId="4" fillId="0" borderId="4" xfId="0" applyFont="1" applyBorder="1">
      <alignment vertical="center"/>
    </xf>
    <xf numFmtId="0" fontId="4" fillId="0" borderId="0" xfId="0" applyFont="1" applyBorder="1">
      <alignment vertical="center"/>
    </xf>
    <xf numFmtId="0" fontId="4" fillId="0" borderId="32" xfId="0" applyFont="1" applyBorder="1">
      <alignment vertical="center"/>
    </xf>
    <xf numFmtId="0" fontId="4" fillId="0" borderId="16" xfId="0" applyFont="1" applyBorder="1">
      <alignment vertical="center"/>
    </xf>
    <xf numFmtId="0" fontId="4" fillId="0" borderId="31" xfId="0" applyFont="1" applyBorder="1">
      <alignment vertical="center"/>
    </xf>
    <xf numFmtId="0" fontId="4" fillId="0" borderId="27" xfId="0" applyFont="1" applyBorder="1">
      <alignment vertical="center"/>
    </xf>
    <xf numFmtId="0" fontId="4" fillId="0" borderId="20" xfId="0" applyFont="1" applyBorder="1">
      <alignment vertical="center"/>
    </xf>
    <xf numFmtId="0" fontId="8" fillId="0" borderId="27" xfId="0" applyFont="1" applyBorder="1" applyAlignment="1">
      <alignment vertical="center"/>
    </xf>
    <xf numFmtId="0" fontId="8" fillId="0" borderId="0" xfId="0" applyFont="1" applyBorder="1" applyAlignment="1">
      <alignment vertical="center"/>
    </xf>
    <xf numFmtId="0" fontId="5" fillId="0" borderId="16" xfId="0" applyFont="1" applyBorder="1" applyAlignment="1">
      <alignment horizontal="center" vertical="center"/>
    </xf>
    <xf numFmtId="0" fontId="5" fillId="0" borderId="16" xfId="0" applyFont="1" applyBorder="1">
      <alignment vertical="center"/>
    </xf>
    <xf numFmtId="0" fontId="7" fillId="0" borderId="8" xfId="0" applyFont="1" applyBorder="1" applyAlignment="1">
      <alignment horizontal="center" vertical="center"/>
    </xf>
    <xf numFmtId="0" fontId="0" fillId="11" borderId="0" xfId="0" applyFill="1">
      <alignment vertical="center"/>
    </xf>
    <xf numFmtId="20" fontId="7" fillId="0" borderId="0" xfId="0" applyNumberFormat="1" applyFont="1" applyBorder="1" applyAlignment="1">
      <alignment horizontal="left" vertical="center"/>
    </xf>
    <xf numFmtId="0" fontId="5" fillId="0" borderId="43" xfId="0" applyFont="1" applyFill="1" applyBorder="1" applyAlignment="1">
      <alignment horizontal="center" vertical="center"/>
    </xf>
    <xf numFmtId="0" fontId="5" fillId="0" borderId="55"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49" xfId="0" applyFont="1" applyFill="1" applyBorder="1" applyAlignment="1">
      <alignment horizontal="center" vertical="center"/>
    </xf>
    <xf numFmtId="0" fontId="0" fillId="0" borderId="56" xfId="0" applyBorder="1" applyAlignment="1">
      <alignment horizontal="center" vertical="center"/>
    </xf>
    <xf numFmtId="0" fontId="8" fillId="0" borderId="13" xfId="0" applyFont="1" applyBorder="1" applyAlignment="1">
      <alignment vertical="center"/>
    </xf>
    <xf numFmtId="0" fontId="8" fillId="0" borderId="28" xfId="0" applyFont="1" applyBorder="1" applyAlignment="1">
      <alignment vertical="center"/>
    </xf>
    <xf numFmtId="0" fontId="8" fillId="0" borderId="12" xfId="0" applyFont="1" applyFill="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8" fillId="0" borderId="1" xfId="0" applyFont="1" applyBorder="1">
      <alignment vertical="center"/>
    </xf>
    <xf numFmtId="0" fontId="8" fillId="0" borderId="57" xfId="0" applyFont="1" applyBorder="1">
      <alignment vertical="center"/>
    </xf>
    <xf numFmtId="0" fontId="23" fillId="0" borderId="4" xfId="0" applyFont="1" applyBorder="1">
      <alignment vertical="center"/>
    </xf>
    <xf numFmtId="0" fontId="23" fillId="0" borderId="20" xfId="0" applyFont="1" applyBorder="1">
      <alignment vertical="center"/>
    </xf>
    <xf numFmtId="0" fontId="23" fillId="0" borderId="58" xfId="0" applyFont="1" applyBorder="1">
      <alignment vertical="center"/>
    </xf>
    <xf numFmtId="0" fontId="31" fillId="0" borderId="7" xfId="0" applyFont="1" applyBorder="1" applyAlignment="1">
      <alignment horizontal="center" vertical="center"/>
    </xf>
    <xf numFmtId="0" fontId="0" fillId="0" borderId="50" xfId="0" applyFont="1" applyBorder="1" applyAlignment="1">
      <alignment horizontal="center" vertical="center"/>
    </xf>
    <xf numFmtId="0" fontId="0" fillId="0" borderId="27" xfId="0" applyFont="1" applyBorder="1" applyAlignment="1">
      <alignment horizontal="center" vertical="center"/>
    </xf>
    <xf numFmtId="0" fontId="0" fillId="0" borderId="50" xfId="0" applyBorder="1" applyAlignment="1">
      <alignment horizontal="center" vertical="center"/>
    </xf>
    <xf numFmtId="0" fontId="0" fillId="0" borderId="1" xfId="0" applyBorder="1" applyAlignment="1">
      <alignment horizontal="center" vertical="center"/>
    </xf>
    <xf numFmtId="0" fontId="0" fillId="0" borderId="50" xfId="0" applyFont="1" applyFill="1" applyBorder="1" applyAlignment="1">
      <alignment horizontal="center" vertical="center"/>
    </xf>
    <xf numFmtId="0" fontId="0" fillId="0" borderId="19" xfId="0" applyBorder="1" applyAlignment="1">
      <alignment horizontal="center" vertical="center"/>
    </xf>
    <xf numFmtId="0" fontId="0" fillId="0" borderId="23" xfId="0" applyBorder="1" applyAlignment="1">
      <alignment horizontal="center" vertical="center"/>
    </xf>
    <xf numFmtId="0" fontId="0" fillId="0" borderId="7" xfId="0" applyBorder="1" applyAlignment="1">
      <alignment horizontal="center" vertical="center"/>
    </xf>
    <xf numFmtId="0" fontId="0" fillId="0" borderId="23" xfId="0" applyFill="1" applyBorder="1" applyAlignment="1">
      <alignment horizontal="center" vertical="center"/>
    </xf>
    <xf numFmtId="0" fontId="0" fillId="0" borderId="16" xfId="0" applyBorder="1" applyAlignment="1">
      <alignment horizontal="center" vertical="center"/>
    </xf>
    <xf numFmtId="0" fontId="0" fillId="0" borderId="8" xfId="0" applyFill="1" applyBorder="1" applyAlignment="1">
      <alignment horizontal="center" vertical="center"/>
    </xf>
    <xf numFmtId="0" fontId="0" fillId="0" borderId="46" xfId="0" applyBorder="1" applyAlignment="1">
      <alignment horizontal="center" vertical="center"/>
    </xf>
    <xf numFmtId="0" fontId="0" fillId="0" borderId="21" xfId="0" applyFill="1" applyBorder="1" applyAlignment="1">
      <alignment horizontal="center" vertical="center"/>
    </xf>
    <xf numFmtId="0" fontId="0" fillId="0" borderId="19" xfId="0" applyFill="1" applyBorder="1" applyAlignment="1">
      <alignment horizontal="center" vertical="center"/>
    </xf>
    <xf numFmtId="0" fontId="0" fillId="0" borderId="46" xfId="0" applyFill="1" applyBorder="1" applyAlignment="1">
      <alignment horizontal="center" vertical="center"/>
    </xf>
    <xf numFmtId="0" fontId="31" fillId="0" borderId="17" xfId="0" applyFont="1" applyFill="1" applyBorder="1" applyAlignment="1">
      <alignment horizontal="center" vertical="center"/>
    </xf>
    <xf numFmtId="0" fontId="0" fillId="0" borderId="27" xfId="0" applyBorder="1" applyAlignment="1">
      <alignment horizontal="center" vertical="center"/>
    </xf>
    <xf numFmtId="0" fontId="32" fillId="0" borderId="8" xfId="0" applyFont="1" applyFill="1" applyBorder="1" applyAlignment="1">
      <alignment horizontal="center" vertical="center"/>
    </xf>
    <xf numFmtId="0" fontId="0" fillId="0" borderId="27" xfId="0" applyFill="1" applyBorder="1" applyAlignment="1">
      <alignment horizontal="center" vertical="center"/>
    </xf>
    <xf numFmtId="0" fontId="0" fillId="0" borderId="50" xfId="0" applyFill="1" applyBorder="1" applyAlignment="1">
      <alignment horizontal="center" vertical="center"/>
    </xf>
    <xf numFmtId="0" fontId="0" fillId="14" borderId="8" xfId="0" applyFill="1" applyBorder="1" applyAlignment="1">
      <alignment horizontal="center" vertical="center"/>
    </xf>
    <xf numFmtId="0" fontId="15" fillId="0" borderId="0" xfId="0" applyFont="1" applyBorder="1" applyAlignment="1">
      <alignment horizontal="left" vertical="center"/>
    </xf>
    <xf numFmtId="0" fontId="8" fillId="0" borderId="31" xfId="0" applyFont="1" applyBorder="1" applyAlignment="1">
      <alignment horizontal="center" vertical="center"/>
    </xf>
    <xf numFmtId="0" fontId="8" fillId="0" borderId="33" xfId="0" applyFont="1" applyBorder="1" applyAlignment="1">
      <alignment horizontal="center" vertical="center"/>
    </xf>
    <xf numFmtId="0" fontId="0" fillId="0" borderId="62" xfId="0" applyFill="1" applyBorder="1" applyAlignment="1">
      <alignment horizontal="center" vertical="center"/>
    </xf>
    <xf numFmtId="0" fontId="0" fillId="0" borderId="59" xfId="0" applyFill="1" applyBorder="1" applyAlignment="1">
      <alignment horizontal="center" vertical="center"/>
    </xf>
    <xf numFmtId="0" fontId="47" fillId="0" borderId="0" xfId="0" applyFont="1">
      <alignment vertical="center"/>
    </xf>
    <xf numFmtId="0" fontId="7" fillId="12" borderId="47" xfId="0" applyFont="1" applyFill="1" applyBorder="1" applyAlignment="1">
      <alignment horizontal="center" vertical="center" shrinkToFit="1"/>
    </xf>
    <xf numFmtId="0" fontId="7" fillId="12" borderId="37" xfId="0" applyFont="1" applyFill="1" applyBorder="1" applyAlignment="1">
      <alignment horizontal="center" vertical="center" shrinkToFit="1"/>
    </xf>
    <xf numFmtId="0" fontId="7" fillId="12" borderId="38" xfId="0" applyFont="1" applyFill="1" applyBorder="1" applyAlignment="1">
      <alignment horizontal="center" vertical="center" shrinkToFit="1"/>
    </xf>
    <xf numFmtId="0" fontId="25" fillId="12" borderId="34" xfId="0" applyNumberFormat="1" applyFont="1" applyFill="1" applyBorder="1" applyAlignment="1">
      <alignment horizontal="center" vertical="center" shrinkToFit="1"/>
    </xf>
    <xf numFmtId="20" fontId="7" fillId="12" borderId="35" xfId="0" applyNumberFormat="1" applyFont="1" applyFill="1" applyBorder="1" applyAlignment="1">
      <alignment horizontal="center" vertical="center"/>
    </xf>
    <xf numFmtId="20" fontId="20" fillId="12" borderId="63" xfId="0" applyNumberFormat="1" applyFont="1" applyFill="1" applyBorder="1" applyAlignment="1">
      <alignment horizontal="center" vertical="center" shrinkToFit="1"/>
    </xf>
    <xf numFmtId="0" fontId="20" fillId="12" borderId="47" xfId="0" applyFont="1" applyFill="1" applyBorder="1" applyAlignment="1">
      <alignment horizontal="center" vertical="center" shrinkToFit="1"/>
    </xf>
    <xf numFmtId="0" fontId="7" fillId="12" borderId="64" xfId="0" applyFont="1" applyFill="1" applyBorder="1" applyAlignment="1">
      <alignment horizontal="center" vertical="center" shrinkToFit="1"/>
    </xf>
    <xf numFmtId="20" fontId="7" fillId="12" borderId="19" xfId="0" applyNumberFormat="1" applyFont="1" applyFill="1" applyBorder="1" applyAlignment="1">
      <alignment horizontal="center" vertical="center"/>
    </xf>
    <xf numFmtId="0" fontId="21" fillId="12" borderId="33" xfId="0" applyNumberFormat="1" applyFont="1" applyFill="1" applyBorder="1" applyAlignment="1">
      <alignment vertical="center" shrinkToFit="1"/>
    </xf>
    <xf numFmtId="0" fontId="25" fillId="12" borderId="27" xfId="0" applyNumberFormat="1" applyFont="1" applyFill="1" applyBorder="1" applyAlignment="1">
      <alignment horizontal="center" vertical="center" shrinkToFit="1"/>
    </xf>
    <xf numFmtId="0" fontId="21" fillId="12" borderId="27" xfId="0" applyNumberFormat="1" applyFont="1" applyFill="1" applyBorder="1" applyAlignment="1">
      <alignment vertical="center" shrinkToFit="1"/>
    </xf>
    <xf numFmtId="20" fontId="7" fillId="12" borderId="36" xfId="0" applyNumberFormat="1" applyFont="1" applyFill="1" applyBorder="1" applyAlignment="1">
      <alignment horizontal="center" vertical="center"/>
    </xf>
    <xf numFmtId="20" fontId="20" fillId="12" borderId="39" xfId="0" applyNumberFormat="1" applyFont="1" applyFill="1" applyBorder="1" applyAlignment="1">
      <alignment horizontal="center" vertical="center" shrinkToFit="1"/>
    </xf>
    <xf numFmtId="0" fontId="20" fillId="12" borderId="37" xfId="0" applyFont="1" applyFill="1" applyBorder="1" applyAlignment="1">
      <alignment horizontal="center" vertical="center" shrinkToFit="1"/>
    </xf>
    <xf numFmtId="0" fontId="22" fillId="12" borderId="63" xfId="0" applyFont="1" applyFill="1" applyBorder="1" applyAlignment="1">
      <alignment horizontal="center" vertical="center" shrinkToFit="1"/>
    </xf>
    <xf numFmtId="0" fontId="22" fillId="12" borderId="39" xfId="0" applyFont="1" applyFill="1" applyBorder="1" applyAlignment="1">
      <alignment horizontal="center" vertical="center" shrinkToFit="1"/>
    </xf>
    <xf numFmtId="0" fontId="5" fillId="0" borderId="65" xfId="0" applyFont="1" applyBorder="1" applyAlignment="1">
      <alignment horizontal="center" vertical="center"/>
    </xf>
    <xf numFmtId="0" fontId="8" fillId="0" borderId="18"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5" fillId="0" borderId="66" xfId="0" applyFont="1" applyBorder="1" applyAlignment="1">
      <alignment horizontal="center" vertical="center"/>
    </xf>
    <xf numFmtId="0" fontId="5" fillId="0" borderId="67" xfId="0" applyFont="1" applyBorder="1" applyAlignment="1">
      <alignment horizontal="center" vertical="center"/>
    </xf>
    <xf numFmtId="0" fontId="23" fillId="0" borderId="69" xfId="0" applyFont="1" applyBorder="1" applyAlignment="1">
      <alignment horizontal="center" vertical="center" wrapText="1"/>
    </xf>
    <xf numFmtId="0" fontId="5" fillId="0" borderId="33" xfId="0" applyFont="1" applyBorder="1" applyAlignment="1">
      <alignment horizontal="center" vertical="center"/>
    </xf>
    <xf numFmtId="0" fontId="5" fillId="0" borderId="70" xfId="0" applyFont="1" applyBorder="1" applyAlignment="1">
      <alignment horizontal="center" vertical="center"/>
    </xf>
    <xf numFmtId="0" fontId="23" fillId="0" borderId="67" xfId="0" applyFont="1" applyBorder="1" applyAlignment="1">
      <alignment horizontal="center" vertical="center" wrapText="1"/>
    </xf>
    <xf numFmtId="0" fontId="23" fillId="0" borderId="0" xfId="0" applyFont="1" applyBorder="1" applyAlignment="1">
      <alignment horizontal="center" vertical="center" wrapText="1"/>
    </xf>
    <xf numFmtId="0" fontId="5" fillId="0" borderId="0" xfId="0" applyFont="1" applyBorder="1" applyAlignment="1">
      <alignment horizontal="center" vertical="center"/>
    </xf>
    <xf numFmtId="0" fontId="23" fillId="0" borderId="66" xfId="0" applyFont="1" applyBorder="1" applyAlignment="1">
      <alignment horizontal="center" vertical="center" wrapText="1"/>
    </xf>
    <xf numFmtId="0" fontId="42" fillId="0" borderId="0" xfId="0" applyFont="1" applyBorder="1" applyAlignment="1">
      <alignment horizontal="right" vertical="center"/>
    </xf>
    <xf numFmtId="0" fontId="42" fillId="0" borderId="0" xfId="0" applyFont="1" applyAlignment="1">
      <alignment horizontal="right" vertical="center"/>
    </xf>
    <xf numFmtId="0" fontId="8" fillId="0" borderId="70" xfId="0" applyFont="1" applyBorder="1" applyAlignment="1">
      <alignment horizontal="center" vertical="center"/>
    </xf>
    <xf numFmtId="0" fontId="8" fillId="0" borderId="67" xfId="0" applyFont="1" applyBorder="1" applyAlignment="1">
      <alignment horizontal="center" vertical="center"/>
    </xf>
    <xf numFmtId="0" fontId="4" fillId="0" borderId="0" xfId="0" applyFont="1" applyAlignment="1">
      <alignment vertical="center"/>
    </xf>
    <xf numFmtId="0" fontId="4" fillId="12" borderId="49" xfId="0" applyFont="1" applyFill="1" applyBorder="1" applyAlignment="1">
      <alignment horizontal="center" vertical="center"/>
    </xf>
    <xf numFmtId="0" fontId="7" fillId="12" borderId="47" xfId="0" applyFont="1" applyFill="1" applyBorder="1" applyAlignment="1">
      <alignment horizontal="center" vertical="center"/>
    </xf>
    <xf numFmtId="0" fontId="5" fillId="12" borderId="49" xfId="0" applyFont="1" applyFill="1" applyBorder="1" applyAlignment="1">
      <alignment horizontal="center" vertical="center"/>
    </xf>
    <xf numFmtId="0" fontId="7" fillId="12" borderId="27" xfId="0" applyFont="1" applyFill="1" applyBorder="1" applyAlignment="1">
      <alignment horizontal="center" vertical="center"/>
    </xf>
    <xf numFmtId="0" fontId="5" fillId="12" borderId="19" xfId="0" applyFont="1" applyFill="1" applyBorder="1" applyAlignment="1">
      <alignment horizontal="center" vertical="center"/>
    </xf>
    <xf numFmtId="0" fontId="7" fillId="12" borderId="37" xfId="0" applyFont="1" applyFill="1" applyBorder="1" applyAlignment="1">
      <alignment horizontal="center" vertical="center"/>
    </xf>
    <xf numFmtId="0" fontId="5" fillId="12" borderId="43" xfId="0" applyFont="1" applyFill="1" applyBorder="1" applyAlignment="1">
      <alignment horizontal="center" vertical="center"/>
    </xf>
    <xf numFmtId="0" fontId="7" fillId="12" borderId="0" xfId="0" applyFont="1" applyFill="1" applyBorder="1" applyAlignment="1">
      <alignment horizontal="center" vertical="center"/>
    </xf>
    <xf numFmtId="0" fontId="5" fillId="12" borderId="55" xfId="0" applyFont="1" applyFill="1" applyBorder="1" applyAlignment="1">
      <alignment horizontal="center" vertical="center"/>
    </xf>
    <xf numFmtId="0" fontId="7" fillId="12" borderId="51" xfId="0" applyFont="1" applyFill="1" applyBorder="1" applyAlignment="1">
      <alignment horizontal="center" vertical="center"/>
    </xf>
    <xf numFmtId="0" fontId="7" fillId="12" borderId="53" xfId="0" applyFont="1" applyFill="1" applyBorder="1" applyAlignment="1">
      <alignment horizontal="center" vertical="center"/>
    </xf>
    <xf numFmtId="0" fontId="7" fillId="12" borderId="3" xfId="0" applyFont="1" applyFill="1" applyBorder="1" applyAlignment="1">
      <alignment horizontal="center" vertical="center"/>
    </xf>
    <xf numFmtId="0" fontId="7" fillId="12" borderId="45" xfId="0" applyFont="1" applyFill="1" applyBorder="1" applyAlignment="1">
      <alignment horizontal="center" vertical="center"/>
    </xf>
    <xf numFmtId="0" fontId="4" fillId="12" borderId="45"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72" xfId="0" applyFont="1" applyBorder="1" applyAlignment="1">
      <alignment horizontal="center" vertical="center" wrapText="1"/>
    </xf>
    <xf numFmtId="0" fontId="8" fillId="0" borderId="73"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75" xfId="0" applyFont="1" applyBorder="1" applyAlignment="1">
      <alignment horizontal="center" vertical="center" wrapText="1"/>
    </xf>
    <xf numFmtId="0" fontId="8" fillId="0" borderId="50"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1" xfId="0" applyFont="1" applyBorder="1" applyAlignment="1">
      <alignment horizontal="center" vertical="center" wrapText="1"/>
    </xf>
    <xf numFmtId="0" fontId="8" fillId="0" borderId="76" xfId="0" applyFont="1" applyBorder="1" applyAlignment="1">
      <alignment horizontal="center" vertical="center" wrapText="1"/>
    </xf>
    <xf numFmtId="0" fontId="8" fillId="0" borderId="59"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2"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72" xfId="0" applyFont="1" applyBorder="1" applyAlignment="1">
      <alignment horizontal="center" vertical="center" wrapText="1"/>
    </xf>
    <xf numFmtId="0" fontId="15" fillId="0" borderId="73" xfId="0" applyFont="1" applyBorder="1" applyAlignment="1">
      <alignment horizontal="center" vertical="center" wrapText="1"/>
    </xf>
    <xf numFmtId="0" fontId="15" fillId="0" borderId="74" xfId="0" applyFont="1" applyBorder="1" applyAlignment="1">
      <alignment horizontal="center" vertical="center" wrapText="1"/>
    </xf>
    <xf numFmtId="0" fontId="15" fillId="0" borderId="77" xfId="0" applyFont="1" applyBorder="1" applyAlignment="1">
      <alignment horizontal="center" vertical="center" wrapText="1"/>
    </xf>
    <xf numFmtId="0" fontId="15" fillId="0" borderId="18" xfId="0" applyFont="1" applyBorder="1" applyAlignment="1">
      <alignment horizontal="center" vertical="center"/>
    </xf>
    <xf numFmtId="0" fontId="15" fillId="0" borderId="31" xfId="0" applyFont="1" applyBorder="1" applyAlignment="1">
      <alignment horizontal="center" vertical="center"/>
    </xf>
    <xf numFmtId="0" fontId="15" fillId="0" borderId="75" xfId="0" applyFont="1" applyBorder="1" applyAlignment="1">
      <alignment horizontal="center" vertical="center" wrapText="1"/>
    </xf>
    <xf numFmtId="0" fontId="15" fillId="0" borderId="50"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78" xfId="0" applyFont="1" applyBorder="1" applyAlignment="1">
      <alignment horizontal="center" vertical="center" wrapText="1"/>
    </xf>
    <xf numFmtId="0" fontId="15" fillId="0" borderId="7" xfId="0" applyFont="1" applyBorder="1" applyAlignment="1">
      <alignment horizontal="center" vertical="center"/>
    </xf>
    <xf numFmtId="0" fontId="15" fillId="0" borderId="76" xfId="0" applyFont="1" applyBorder="1" applyAlignment="1">
      <alignment horizontal="center" vertical="center" wrapText="1"/>
    </xf>
    <xf numFmtId="0" fontId="15" fillId="0" borderId="59"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10" xfId="0" applyFont="1" applyBorder="1" applyAlignment="1">
      <alignment horizontal="center" vertical="center"/>
    </xf>
    <xf numFmtId="0" fontId="0" fillId="0" borderId="0" xfId="0" applyFill="1" applyBorder="1" applyAlignment="1">
      <alignment horizontal="center" vertical="center"/>
    </xf>
    <xf numFmtId="56" fontId="31" fillId="0" borderId="15" xfId="0" applyNumberFormat="1" applyFont="1" applyFill="1" applyBorder="1" applyAlignment="1">
      <alignment horizontal="center" vertical="center"/>
    </xf>
    <xf numFmtId="56" fontId="31" fillId="0" borderId="16" xfId="0" applyNumberFormat="1" applyFont="1" applyFill="1" applyBorder="1" applyAlignment="1">
      <alignment horizontal="center" vertical="center"/>
    </xf>
    <xf numFmtId="0" fontId="31" fillId="0" borderId="79" xfId="0" applyFont="1" applyFill="1" applyBorder="1" applyAlignment="1">
      <alignment horizontal="center" vertical="center"/>
    </xf>
    <xf numFmtId="0" fontId="0" fillId="0" borderId="78" xfId="0" applyFont="1" applyFill="1" applyBorder="1" applyAlignment="1">
      <alignment horizontal="center" vertical="center"/>
    </xf>
    <xf numFmtId="0" fontId="0" fillId="0" borderId="34" xfId="0" applyFont="1" applyFill="1" applyBorder="1" applyAlignment="1">
      <alignment horizontal="center" vertical="center"/>
    </xf>
    <xf numFmtId="0" fontId="32" fillId="0" borderId="78" xfId="0" applyFont="1" applyFill="1" applyBorder="1" applyAlignment="1">
      <alignment horizontal="center" vertical="center"/>
    </xf>
    <xf numFmtId="0" fontId="31" fillId="0" borderId="80" xfId="0" applyFont="1" applyFill="1" applyBorder="1" applyAlignment="1">
      <alignment horizontal="center" vertical="center"/>
    </xf>
    <xf numFmtId="0" fontId="31" fillId="0" borderId="81" xfId="0" applyFont="1" applyFill="1" applyBorder="1" applyAlignment="1">
      <alignment horizontal="center" vertical="center"/>
    </xf>
    <xf numFmtId="0" fontId="0" fillId="0" borderId="60" xfId="0" applyFont="1" applyFill="1" applyBorder="1" applyAlignment="1">
      <alignment horizontal="center" vertical="center"/>
    </xf>
    <xf numFmtId="0" fontId="32" fillId="0" borderId="22" xfId="0" applyFont="1" applyFill="1" applyBorder="1" applyAlignment="1">
      <alignment horizontal="left" vertical="center"/>
    </xf>
    <xf numFmtId="0" fontId="0" fillId="0" borderId="22" xfId="0" applyFill="1" applyBorder="1" applyAlignment="1">
      <alignment horizontal="left" vertical="center"/>
    </xf>
    <xf numFmtId="0" fontId="0" fillId="0" borderId="22" xfId="0" applyFont="1" applyFill="1" applyBorder="1" applyAlignment="1">
      <alignment horizontal="left" vertical="center"/>
    </xf>
    <xf numFmtId="56" fontId="0" fillId="0" borderId="22" xfId="0" applyNumberFormat="1" applyFill="1" applyBorder="1" applyAlignment="1">
      <alignment horizontal="left" vertical="center"/>
    </xf>
    <xf numFmtId="0" fontId="0" fillId="0" borderId="9" xfId="0" applyFill="1" applyBorder="1" applyAlignment="1">
      <alignment horizontal="left" vertical="center"/>
    </xf>
    <xf numFmtId="0" fontId="0" fillId="0" borderId="9" xfId="0" applyFont="1" applyFill="1" applyBorder="1" applyAlignment="1">
      <alignment horizontal="left" vertical="center"/>
    </xf>
    <xf numFmtId="56" fontId="0" fillId="0" borderId="9" xfId="0" applyNumberFormat="1" applyFill="1" applyBorder="1" applyAlignment="1">
      <alignment horizontal="left" vertical="center"/>
    </xf>
    <xf numFmtId="0" fontId="0" fillId="0" borderId="12" xfId="0" applyFont="1" applyFill="1" applyBorder="1" applyAlignment="1">
      <alignment horizontal="left" vertical="center"/>
    </xf>
    <xf numFmtId="56" fontId="32" fillId="0" borderId="17" xfId="0" applyNumberFormat="1" applyFont="1" applyFill="1" applyBorder="1" applyAlignment="1">
      <alignment horizontal="center" vertical="center"/>
    </xf>
    <xf numFmtId="0" fontId="32" fillId="0" borderId="17" xfId="0" applyFont="1" applyFill="1" applyBorder="1" applyAlignment="1">
      <alignment horizontal="center" vertical="center"/>
    </xf>
    <xf numFmtId="0" fontId="0" fillId="0" borderId="43" xfId="0" applyFont="1" applyBorder="1" applyAlignment="1">
      <alignment horizontal="center" vertical="center" wrapText="1"/>
    </xf>
    <xf numFmtId="0" fontId="31" fillId="0" borderId="59" xfId="0" applyFont="1" applyFill="1" applyBorder="1" applyAlignment="1">
      <alignment horizontal="center" vertical="center"/>
    </xf>
    <xf numFmtId="0" fontId="28" fillId="0" borderId="62" xfId="0" applyFont="1" applyBorder="1" applyAlignment="1">
      <alignment horizontal="center" vertical="center"/>
    </xf>
    <xf numFmtId="0" fontId="31" fillId="0" borderId="50" xfId="0" applyFont="1" applyFill="1" applyBorder="1" applyAlignment="1">
      <alignment horizontal="center" vertical="center"/>
    </xf>
    <xf numFmtId="0" fontId="31" fillId="0" borderId="27" xfId="0" applyFont="1" applyFill="1" applyBorder="1" applyAlignment="1">
      <alignment horizontal="center" vertical="center"/>
    </xf>
    <xf numFmtId="20" fontId="7" fillId="0" borderId="55" xfId="0" applyNumberFormat="1" applyFont="1" applyFill="1" applyBorder="1" applyAlignment="1">
      <alignment horizontal="center" vertical="center"/>
    </xf>
    <xf numFmtId="0" fontId="21" fillId="0" borderId="41" xfId="0" applyNumberFormat="1" applyFont="1" applyFill="1" applyBorder="1" applyAlignment="1">
      <alignment vertical="center" shrinkToFit="1"/>
    </xf>
    <xf numFmtId="0" fontId="25" fillId="0" borderId="28" xfId="0" applyNumberFormat="1" applyFont="1" applyFill="1" applyBorder="1" applyAlignment="1">
      <alignment horizontal="center" vertical="center" shrinkToFit="1"/>
    </xf>
    <xf numFmtId="0" fontId="21" fillId="0" borderId="28" xfId="0" applyNumberFormat="1" applyFont="1" applyFill="1" applyBorder="1" applyAlignment="1">
      <alignment vertical="center" shrinkToFit="1"/>
    </xf>
    <xf numFmtId="0" fontId="25" fillId="0" borderId="42" xfId="0" applyNumberFormat="1" applyFont="1" applyFill="1" applyBorder="1" applyAlignment="1">
      <alignment horizontal="center" vertical="center" shrinkToFit="1"/>
    </xf>
    <xf numFmtId="0" fontId="15" fillId="0" borderId="0" xfId="0" applyFont="1" applyBorder="1" applyAlignment="1">
      <alignment horizontal="center" vertical="center"/>
    </xf>
    <xf numFmtId="0" fontId="8" fillId="0" borderId="4" xfId="0" applyFont="1" applyBorder="1" applyAlignment="1">
      <alignment horizontal="left" vertical="center"/>
    </xf>
    <xf numFmtId="0" fontId="8" fillId="0" borderId="0" xfId="0" applyFont="1" applyBorder="1" applyAlignment="1">
      <alignment horizontal="right" vertical="center"/>
    </xf>
    <xf numFmtId="0" fontId="0" fillId="0" borderId="0" xfId="0" applyBorder="1" applyAlignment="1">
      <alignment horizontal="left" vertical="center"/>
    </xf>
    <xf numFmtId="0" fontId="8" fillId="0" borderId="31" xfId="0" applyFont="1" applyBorder="1" applyAlignment="1">
      <alignment vertical="center"/>
    </xf>
    <xf numFmtId="0" fontId="0" fillId="0" borderId="27" xfId="0" applyBorder="1" applyAlignment="1">
      <alignment vertical="center"/>
    </xf>
    <xf numFmtId="0" fontId="8" fillId="0" borderId="0" xfId="0" applyFont="1" applyFill="1">
      <alignment vertical="center"/>
    </xf>
    <xf numFmtId="0" fontId="8" fillId="13" borderId="0" xfId="0" applyFont="1" applyFill="1" applyBorder="1" applyAlignment="1">
      <alignment horizontal="center" vertical="center"/>
    </xf>
    <xf numFmtId="0" fontId="8" fillId="13" borderId="28" xfId="0" applyFont="1" applyFill="1" applyBorder="1" applyAlignment="1">
      <alignment horizontal="center" vertical="center"/>
    </xf>
    <xf numFmtId="0" fontId="8" fillId="15" borderId="27" xfId="0" applyFont="1" applyFill="1" applyBorder="1" applyAlignment="1">
      <alignment horizontal="center" vertical="center"/>
    </xf>
    <xf numFmtId="0" fontId="44" fillId="0" borderId="0" xfId="0" applyFont="1" applyAlignment="1">
      <alignment horizontal="left" vertical="center"/>
    </xf>
    <xf numFmtId="0" fontId="6" fillId="0" borderId="0" xfId="0" applyFont="1" applyAlignment="1">
      <alignment horizontal="right" vertical="center"/>
    </xf>
    <xf numFmtId="0" fontId="15" fillId="0" borderId="0" xfId="0" applyFont="1">
      <alignment vertical="center"/>
    </xf>
    <xf numFmtId="0" fontId="48" fillId="0" borderId="0" xfId="0" applyFont="1">
      <alignment vertical="center"/>
    </xf>
    <xf numFmtId="0" fontId="0" fillId="0" borderId="120" xfId="0" applyFont="1" applyBorder="1" applyAlignment="1">
      <alignment horizontal="center" vertical="center"/>
    </xf>
    <xf numFmtId="0" fontId="0" fillId="0" borderId="0" xfId="0" applyFont="1" applyBorder="1" applyAlignment="1">
      <alignment horizontal="center" vertical="center"/>
    </xf>
    <xf numFmtId="0" fontId="0" fillId="0" borderId="78" xfId="0" applyFont="1" applyBorder="1" applyAlignment="1">
      <alignment horizontal="center" vertical="center"/>
    </xf>
    <xf numFmtId="56" fontId="31" fillId="0" borderId="84" xfId="0" applyNumberFormat="1" applyFont="1" applyFill="1" applyBorder="1" applyAlignment="1">
      <alignment horizontal="center" vertical="center"/>
    </xf>
    <xf numFmtId="0" fontId="0" fillId="0" borderId="33" xfId="0" applyFill="1" applyBorder="1" applyAlignment="1">
      <alignment horizontal="center" vertical="center"/>
    </xf>
    <xf numFmtId="0" fontId="0" fillId="0" borderId="5" xfId="0" applyFill="1" applyBorder="1" applyAlignment="1">
      <alignment horizontal="center" vertical="center"/>
    </xf>
    <xf numFmtId="0" fontId="0" fillId="0" borderId="56" xfId="0" applyFill="1" applyBorder="1" applyAlignment="1">
      <alignment horizontal="center" vertical="center"/>
    </xf>
    <xf numFmtId="0" fontId="0" fillId="0" borderId="6" xfId="0" applyFill="1" applyBorder="1" applyAlignment="1">
      <alignment horizontal="center" vertical="center"/>
    </xf>
    <xf numFmtId="0" fontId="31" fillId="0" borderId="34"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40" xfId="0" applyFill="1" applyBorder="1" applyAlignment="1">
      <alignment horizontal="center" vertical="center"/>
    </xf>
    <xf numFmtId="56" fontId="0" fillId="0" borderId="31" xfId="0" applyNumberFormat="1" applyFont="1" applyFill="1" applyBorder="1" applyAlignment="1">
      <alignment horizontal="center" vertical="center"/>
    </xf>
    <xf numFmtId="56" fontId="0" fillId="0" borderId="1" xfId="0" applyNumberFormat="1" applyFont="1" applyFill="1" applyBorder="1" applyAlignment="1">
      <alignment horizontal="center" vertical="center"/>
    </xf>
    <xf numFmtId="0" fontId="0" fillId="0" borderId="31" xfId="0" applyFill="1" applyBorder="1" applyAlignment="1">
      <alignment horizontal="center" vertical="center"/>
    </xf>
    <xf numFmtId="0" fontId="28" fillId="0" borderId="22" xfId="0" applyFont="1" applyFill="1" applyBorder="1" applyAlignment="1">
      <alignment horizontal="left" vertical="center"/>
    </xf>
    <xf numFmtId="0" fontId="31" fillId="0" borderId="33" xfId="0" applyFont="1" applyFill="1" applyBorder="1" applyAlignment="1">
      <alignment horizontal="center" vertical="center"/>
    </xf>
    <xf numFmtId="0" fontId="32" fillId="0" borderId="9" xfId="0" applyFont="1" applyFill="1" applyBorder="1" applyAlignment="1">
      <alignment horizontal="left" vertical="center"/>
    </xf>
    <xf numFmtId="56" fontId="0" fillId="0" borderId="2" xfId="0" applyNumberFormat="1" applyFont="1" applyFill="1" applyBorder="1" applyAlignment="1">
      <alignment horizontal="center" vertical="center"/>
    </xf>
    <xf numFmtId="0" fontId="31" fillId="0" borderId="5" xfId="0" applyFont="1" applyFill="1" applyBorder="1" applyAlignment="1">
      <alignment horizontal="center" vertical="center"/>
    </xf>
    <xf numFmtId="0" fontId="0" fillId="0" borderId="61" xfId="0" applyFill="1" applyBorder="1" applyAlignment="1">
      <alignment horizontal="left" vertical="center"/>
    </xf>
    <xf numFmtId="0" fontId="0" fillId="0" borderId="27" xfId="0" applyBorder="1" applyAlignment="1">
      <alignment horizontal="center" vertical="center"/>
    </xf>
    <xf numFmtId="0" fontId="28" fillId="0" borderId="1" xfId="0" applyFont="1" applyFill="1" applyBorder="1" applyAlignment="1">
      <alignment horizontal="center" vertical="center"/>
    </xf>
    <xf numFmtId="56" fontId="0" fillId="0" borderId="4" xfId="0" applyNumberFormat="1" applyFont="1" applyFill="1" applyBorder="1" applyAlignment="1">
      <alignment horizontal="center" vertical="center"/>
    </xf>
    <xf numFmtId="0" fontId="0" fillId="0" borderId="19" xfId="0" applyFont="1" applyBorder="1" applyAlignment="1">
      <alignment horizontal="center" vertical="center"/>
    </xf>
    <xf numFmtId="0" fontId="0" fillId="0" borderId="27" xfId="0" applyBorder="1" applyAlignment="1">
      <alignment horizontal="center" vertical="center"/>
    </xf>
    <xf numFmtId="56" fontId="0" fillId="0" borderId="31" xfId="0" applyNumberFormat="1" applyFill="1" applyBorder="1" applyAlignment="1">
      <alignment horizontal="center" vertical="center"/>
    </xf>
    <xf numFmtId="0" fontId="2" fillId="0" borderId="0" xfId="0" applyFont="1" applyFill="1" applyBorder="1" applyAlignment="1">
      <alignment horizontal="center" vertical="center" wrapText="1"/>
    </xf>
    <xf numFmtId="0" fontId="0" fillId="12" borderId="8" xfId="0" applyFill="1" applyBorder="1" applyAlignment="1">
      <alignment horizontal="center" vertical="center"/>
    </xf>
    <xf numFmtId="0" fontId="0" fillId="16" borderId="8" xfId="0" applyFill="1" applyBorder="1" applyAlignment="1">
      <alignment horizontal="center" vertical="center"/>
    </xf>
    <xf numFmtId="0" fontId="0" fillId="16" borderId="21" xfId="0" applyFill="1" applyBorder="1" applyAlignment="1">
      <alignment horizontal="center" vertical="center"/>
    </xf>
    <xf numFmtId="0" fontId="0" fillId="17" borderId="8" xfId="0" applyFill="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4" fillId="0" borderId="0" xfId="0" applyFont="1" applyAlignment="1">
      <alignment horizontal="center" vertical="center"/>
    </xf>
    <xf numFmtId="0" fontId="5" fillId="0" borderId="66" xfId="0" applyFont="1" applyBorder="1" applyAlignment="1">
      <alignment horizontal="center" vertical="center"/>
    </xf>
    <xf numFmtId="0" fontId="5" fillId="0" borderId="67" xfId="0" applyFont="1" applyBorder="1" applyAlignment="1">
      <alignment horizontal="center" vertical="center"/>
    </xf>
    <xf numFmtId="0" fontId="23" fillId="0"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0" fillId="13" borderId="0" xfId="0" applyFill="1" applyBorder="1" applyAlignment="1">
      <alignment horizontal="center" vertical="center"/>
    </xf>
    <xf numFmtId="0" fontId="0" fillId="18" borderId="0" xfId="0" applyFill="1" applyAlignment="1">
      <alignment horizontal="center" vertical="center"/>
    </xf>
    <xf numFmtId="0" fontId="0" fillId="18" borderId="0" xfId="0" applyFill="1" applyBorder="1" applyAlignment="1">
      <alignment horizontal="center" vertical="center"/>
    </xf>
    <xf numFmtId="0" fontId="0" fillId="13" borderId="0" xfId="0" applyFill="1" applyAlignment="1">
      <alignment horizontal="center" vertical="center"/>
    </xf>
    <xf numFmtId="0" fontId="0" fillId="0" borderId="27" xfId="0" applyBorder="1" applyAlignment="1">
      <alignment horizontal="center" vertical="center"/>
    </xf>
    <xf numFmtId="0" fontId="28" fillId="19" borderId="0" xfId="0" applyFont="1" applyFill="1" applyBorder="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left" vertical="center"/>
    </xf>
    <xf numFmtId="0" fontId="5" fillId="0" borderId="65" xfId="0" applyFont="1" applyBorder="1" applyAlignment="1">
      <alignment horizontal="center" vertical="center"/>
    </xf>
    <xf numFmtId="0" fontId="4" fillId="0" borderId="16" xfId="0" applyFont="1" applyBorder="1" applyAlignment="1">
      <alignment horizontal="center" vertical="center"/>
    </xf>
    <xf numFmtId="0" fontId="8" fillId="0" borderId="0" xfId="0" applyFont="1" applyBorder="1" applyAlignment="1">
      <alignment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5" fillId="0" borderId="33" xfId="0" applyFont="1" applyBorder="1" applyAlignment="1">
      <alignment horizontal="center" vertical="center"/>
    </xf>
    <xf numFmtId="0" fontId="5" fillId="0" borderId="5" xfId="0" applyFont="1" applyBorder="1" applyAlignment="1">
      <alignment horizontal="center" vertical="center"/>
    </xf>
    <xf numFmtId="0" fontId="4" fillId="0" borderId="0" xfId="0" applyFont="1" applyAlignment="1">
      <alignment horizontal="center" vertical="center"/>
    </xf>
    <xf numFmtId="0" fontId="0" fillId="19" borderId="0" xfId="0" applyFill="1" applyBorder="1" applyAlignment="1">
      <alignment horizontal="center" vertical="center"/>
    </xf>
    <xf numFmtId="0" fontId="15" fillId="0" borderId="6" xfId="0" applyFont="1" applyBorder="1" applyAlignment="1">
      <alignment horizontal="center" vertical="center"/>
    </xf>
    <xf numFmtId="0" fontId="8" fillId="0" borderId="0" xfId="0" applyFont="1" applyBorder="1" applyAlignment="1">
      <alignment horizontal="center" vertical="center"/>
    </xf>
    <xf numFmtId="0" fontId="8" fillId="0" borderId="27" xfId="0" applyFont="1" applyBorder="1" applyAlignment="1">
      <alignment horizontal="center" vertical="center"/>
    </xf>
    <xf numFmtId="0" fontId="8" fillId="0" borderId="27" xfId="0" applyFont="1" applyFill="1" applyBorder="1" applyAlignment="1">
      <alignment horizontal="center" vertical="center"/>
    </xf>
    <xf numFmtId="0" fontId="4" fillId="0" borderId="0" xfId="0" applyFont="1" applyAlignment="1">
      <alignment horizontal="center" vertical="center"/>
    </xf>
    <xf numFmtId="0" fontId="0" fillId="0" borderId="27" xfId="0" applyFont="1" applyFill="1" applyBorder="1" applyAlignment="1">
      <alignment horizontal="center" vertical="center"/>
    </xf>
    <xf numFmtId="0" fontId="0" fillId="19" borderId="0" xfId="0" applyFill="1" applyAlignment="1">
      <alignment horizontal="center" vertical="center"/>
    </xf>
    <xf numFmtId="0" fontId="0" fillId="0" borderId="0" xfId="0" applyFont="1" applyFill="1" applyBorder="1" applyAlignment="1">
      <alignment horizontal="left" vertical="center"/>
    </xf>
    <xf numFmtId="0" fontId="0" fillId="0" borderId="18" xfId="0" applyBorder="1" applyAlignment="1">
      <alignment horizontal="center" vertical="center"/>
    </xf>
    <xf numFmtId="0" fontId="32" fillId="0" borderId="7" xfId="0" applyFont="1" applyBorder="1" applyAlignment="1">
      <alignment horizontal="center" vertical="center"/>
    </xf>
    <xf numFmtId="0" fontId="23" fillId="0" borderId="6" xfId="0" applyFont="1" applyBorder="1" applyAlignment="1">
      <alignment horizontal="center" vertical="center"/>
    </xf>
    <xf numFmtId="0" fontId="8" fillId="0" borderId="3" xfId="0" applyFont="1" applyBorder="1" applyAlignment="1">
      <alignment vertical="center"/>
    </xf>
    <xf numFmtId="0" fontId="15" fillId="0" borderId="0" xfId="0" applyFont="1" applyBorder="1" applyAlignment="1">
      <alignment vertical="center"/>
    </xf>
    <xf numFmtId="0" fontId="8" fillId="0" borderId="0" xfId="0" applyFont="1" applyBorder="1" applyAlignment="1">
      <alignment vertical="top"/>
    </xf>
    <xf numFmtId="0" fontId="8" fillId="0" borderId="0" xfId="0" applyFont="1" applyAlignment="1">
      <alignment vertical="center"/>
    </xf>
    <xf numFmtId="0" fontId="12" fillId="9" borderId="1" xfId="0" applyFont="1" applyFill="1" applyBorder="1" applyAlignment="1">
      <alignment vertical="center"/>
    </xf>
    <xf numFmtId="0" fontId="12" fillId="9" borderId="50" xfId="0" applyFont="1" applyFill="1" applyBorder="1" applyAlignment="1">
      <alignment vertical="center"/>
    </xf>
    <xf numFmtId="0" fontId="12" fillId="9" borderId="26" xfId="0" applyFont="1" applyFill="1" applyBorder="1" applyAlignment="1">
      <alignment vertical="center"/>
    </xf>
    <xf numFmtId="0" fontId="23" fillId="0" borderId="0" xfId="0" applyFont="1" applyBorder="1" applyAlignment="1">
      <alignment vertical="center"/>
    </xf>
    <xf numFmtId="0" fontId="23" fillId="0" borderId="32" xfId="0" applyFont="1" applyBorder="1" applyAlignment="1">
      <alignment vertical="center"/>
    </xf>
    <xf numFmtId="0" fontId="49"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center" vertical="center"/>
    </xf>
    <xf numFmtId="0" fontId="8" fillId="0" borderId="29" xfId="0" applyFont="1" applyBorder="1" applyAlignment="1">
      <alignment horizontal="center" vertical="center"/>
    </xf>
    <xf numFmtId="0" fontId="8" fillId="13" borderId="45" xfId="0" applyFont="1" applyFill="1" applyBorder="1" applyAlignment="1">
      <alignment horizontal="center" vertical="center"/>
    </xf>
    <xf numFmtId="0" fontId="8" fillId="13" borderId="27" xfId="0" applyFont="1" applyFill="1" applyBorder="1" applyAlignment="1">
      <alignment horizontal="center" vertical="center"/>
    </xf>
    <xf numFmtId="0" fontId="8" fillId="13" borderId="28" xfId="0" applyFont="1" applyFill="1" applyBorder="1" applyAlignment="1">
      <alignment horizontal="center" vertical="center"/>
    </xf>
    <xf numFmtId="0" fontId="3" fillId="0" borderId="0" xfId="0" applyFont="1" applyAlignment="1">
      <alignment horizontal="left" vertical="center"/>
    </xf>
    <xf numFmtId="0" fontId="8" fillId="0" borderId="0" xfId="0" applyFont="1" applyBorder="1" applyAlignment="1">
      <alignment horizontal="center" vertical="center"/>
    </xf>
    <xf numFmtId="0" fontId="8" fillId="0" borderId="0" xfId="0" applyFont="1" applyFill="1" applyBorder="1" applyAlignment="1">
      <alignment horizontal="center" vertical="center"/>
    </xf>
    <xf numFmtId="0" fontId="8" fillId="0" borderId="27" xfId="0" applyFont="1" applyBorder="1" applyAlignment="1">
      <alignment vertical="center"/>
    </xf>
    <xf numFmtId="0" fontId="0" fillId="0" borderId="0" xfId="0" applyBorder="1" applyAlignment="1">
      <alignment horizontal="left" vertical="center"/>
    </xf>
    <xf numFmtId="0" fontId="8" fillId="0" borderId="31" xfId="0" applyFont="1" applyBorder="1" applyAlignment="1">
      <alignment vertical="center"/>
    </xf>
    <xf numFmtId="0" fontId="0" fillId="0" borderId="27" xfId="0" applyBorder="1" applyAlignment="1">
      <alignment vertical="center"/>
    </xf>
    <xf numFmtId="0" fontId="8" fillId="0" borderId="0" xfId="0" applyFont="1" applyBorder="1" applyAlignment="1">
      <alignment horizontal="right" vertical="center"/>
    </xf>
    <xf numFmtId="0" fontId="8" fillId="0" borderId="0" xfId="0" applyFont="1" applyBorder="1" applyAlignment="1">
      <alignment vertical="center"/>
    </xf>
    <xf numFmtId="0" fontId="0" fillId="0" borderId="0" xfId="0" applyBorder="1" applyAlignment="1">
      <alignment vertical="center"/>
    </xf>
    <xf numFmtId="0" fontId="8" fillId="0" borderId="0" xfId="0" applyFont="1" applyBorder="1" applyAlignment="1">
      <alignment horizontal="left" vertical="center"/>
    </xf>
    <xf numFmtId="0" fontId="8" fillId="0" borderId="32" xfId="0" applyFont="1" applyBorder="1" applyAlignment="1">
      <alignment horizontal="center" vertical="center"/>
    </xf>
    <xf numFmtId="0" fontId="4" fillId="0" borderId="0" xfId="0" applyFont="1" applyAlignment="1">
      <alignment horizontal="center" vertical="center"/>
    </xf>
    <xf numFmtId="0" fontId="8" fillId="18" borderId="27" xfId="0" applyFont="1" applyFill="1" applyBorder="1" applyAlignment="1">
      <alignment horizontal="center" vertical="center"/>
    </xf>
    <xf numFmtId="0" fontId="8" fillId="18" borderId="28" xfId="0" applyFont="1" applyFill="1" applyBorder="1" applyAlignment="1">
      <alignment horizontal="center" vertical="center"/>
    </xf>
    <xf numFmtId="0" fontId="8" fillId="0" borderId="113" xfId="0" applyFont="1" applyBorder="1" applyAlignment="1">
      <alignment horizontal="center" vertical="center"/>
    </xf>
    <xf numFmtId="0" fontId="8" fillId="0" borderId="88" xfId="0" applyFont="1" applyBorder="1" applyAlignment="1">
      <alignment horizontal="center" vertical="center"/>
    </xf>
    <xf numFmtId="0" fontId="8" fillId="0" borderId="80" xfId="0" applyFont="1" applyBorder="1">
      <alignment vertical="center"/>
    </xf>
    <xf numFmtId="0" fontId="8" fillId="0" borderId="34" xfId="0" applyFont="1" applyBorder="1">
      <alignment vertical="center"/>
    </xf>
    <xf numFmtId="0" fontId="8" fillId="0" borderId="129" xfId="0" applyFont="1" applyBorder="1">
      <alignment vertical="center"/>
    </xf>
    <xf numFmtId="0" fontId="8" fillId="0" borderId="42" xfId="0" applyFont="1" applyBorder="1">
      <alignment vertical="center"/>
    </xf>
    <xf numFmtId="0" fontId="12" fillId="0" borderId="0" xfId="0" applyFont="1" applyFill="1" applyBorder="1" applyAlignment="1">
      <alignment vertical="center"/>
    </xf>
    <xf numFmtId="0" fontId="4" fillId="0" borderId="0" xfId="0" applyFont="1" applyAlignment="1">
      <alignment horizontal="center" vertical="center"/>
    </xf>
    <xf numFmtId="0" fontId="27" fillId="0" borderId="0" xfId="0" applyFont="1" applyBorder="1" applyAlignment="1">
      <alignment horizontal="center" vertical="center"/>
    </xf>
    <xf numFmtId="0" fontId="29" fillId="0" borderId="84" xfId="0" applyFont="1" applyBorder="1" applyAlignment="1">
      <alignment horizontal="center" vertical="center"/>
    </xf>
    <xf numFmtId="0" fontId="29" fillId="0" borderId="15" xfId="0" applyFont="1" applyBorder="1" applyAlignment="1">
      <alignment horizontal="center" vertical="center"/>
    </xf>
    <xf numFmtId="0" fontId="29" fillId="0" borderId="79" xfId="0" applyFont="1" applyBorder="1" applyAlignment="1">
      <alignment horizontal="center" vertical="center"/>
    </xf>
    <xf numFmtId="6" fontId="0" fillId="0" borderId="82" xfId="1" applyFont="1" applyBorder="1" applyAlignment="1">
      <alignment horizontal="left" vertical="center"/>
    </xf>
    <xf numFmtId="6" fontId="1" fillId="0" borderId="85" xfId="1" applyFont="1" applyBorder="1" applyAlignment="1">
      <alignment horizontal="left" vertical="center"/>
    </xf>
    <xf numFmtId="6" fontId="1" fillId="0" borderId="86" xfId="1" applyFont="1" applyBorder="1" applyAlignment="1">
      <alignment horizontal="left" vertical="center"/>
    </xf>
    <xf numFmtId="0" fontId="0" fillId="0" borderId="5" xfId="0" applyFill="1" applyBorder="1" applyAlignment="1">
      <alignment horizontal="left" vertical="center"/>
    </xf>
    <xf numFmtId="0" fontId="0" fillId="0" borderId="50" xfId="0" applyFont="1" applyFill="1" applyBorder="1" applyAlignment="1">
      <alignment horizontal="left" vertical="center"/>
    </xf>
    <xf numFmtId="0" fontId="0" fillId="0" borderId="78" xfId="0" applyFont="1" applyFill="1" applyBorder="1" applyAlignment="1">
      <alignment horizontal="left" vertical="center"/>
    </xf>
    <xf numFmtId="0" fontId="0" fillId="0" borderId="5" xfId="0" applyBorder="1" applyAlignment="1">
      <alignment horizontal="left" vertical="center"/>
    </xf>
    <xf numFmtId="0" fontId="0" fillId="0" borderId="50" xfId="0" applyFont="1" applyBorder="1" applyAlignment="1">
      <alignment horizontal="left" vertical="center"/>
    </xf>
    <xf numFmtId="0" fontId="0" fillId="0" borderId="78" xfId="0" applyFont="1" applyBorder="1" applyAlignment="1">
      <alignment horizontal="left" vertical="center"/>
    </xf>
    <xf numFmtId="0" fontId="0" fillId="0" borderId="6" xfId="0" applyFont="1" applyBorder="1" applyAlignment="1">
      <alignment horizontal="left" vertical="center"/>
    </xf>
    <xf numFmtId="0" fontId="0" fillId="0" borderId="59" xfId="0" applyFont="1" applyBorder="1" applyAlignment="1">
      <alignment horizontal="left" vertical="center"/>
    </xf>
    <xf numFmtId="0" fontId="0" fillId="0" borderId="81" xfId="0" applyFont="1" applyBorder="1" applyAlignment="1">
      <alignment horizontal="left" vertical="center"/>
    </xf>
    <xf numFmtId="0" fontId="0" fillId="0" borderId="43" xfId="0" applyFont="1" applyBorder="1" applyAlignment="1">
      <alignment horizontal="center" vertical="center"/>
    </xf>
    <xf numFmtId="0" fontId="0" fillId="0" borderId="19" xfId="0" applyFont="1" applyBorder="1" applyAlignment="1">
      <alignment horizontal="center" vertical="center"/>
    </xf>
    <xf numFmtId="0" fontId="0" fillId="0" borderId="43"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5" xfId="0" applyBorder="1" applyAlignment="1">
      <alignment vertical="center"/>
    </xf>
    <xf numFmtId="0" fontId="0" fillId="0" borderId="50" xfId="0" applyBorder="1" applyAlignment="1">
      <alignment vertical="center"/>
    </xf>
    <xf numFmtId="0" fontId="0" fillId="0" borderId="78" xfId="0" applyBorder="1" applyAlignment="1">
      <alignment vertical="center"/>
    </xf>
    <xf numFmtId="0" fontId="0" fillId="0" borderId="50" xfId="0" applyFill="1" applyBorder="1" applyAlignment="1">
      <alignment horizontal="left" vertical="center"/>
    </xf>
    <xf numFmtId="0" fontId="0" fillId="0" borderId="78" xfId="0" applyFill="1" applyBorder="1" applyAlignment="1">
      <alignment horizontal="left" vertical="center"/>
    </xf>
    <xf numFmtId="0" fontId="4" fillId="0" borderId="80" xfId="0" applyFont="1" applyBorder="1" applyAlignment="1">
      <alignment horizontal="center" vertical="center"/>
    </xf>
    <xf numFmtId="0" fontId="20" fillId="12" borderId="87" xfId="0" applyFont="1" applyFill="1" applyBorder="1" applyAlignment="1">
      <alignment horizontal="center" vertical="center" shrinkToFit="1"/>
    </xf>
    <xf numFmtId="0" fontId="20" fillId="12" borderId="33" xfId="0" applyFont="1" applyFill="1" applyBorder="1" applyAlignment="1">
      <alignment horizontal="center" vertical="center" shrinkToFit="1"/>
    </xf>
    <xf numFmtId="0" fontId="5" fillId="12" borderId="88" xfId="0" applyFont="1" applyFill="1" applyBorder="1" applyAlignment="1">
      <alignment horizontal="center" vertical="center" shrinkToFit="1"/>
    </xf>
    <xf numFmtId="0" fontId="5" fillId="12" borderId="34" xfId="0" applyFont="1" applyFill="1" applyBorder="1" applyAlignment="1">
      <alignment horizontal="center" vertical="center" shrinkToFit="1"/>
    </xf>
    <xf numFmtId="0" fontId="20" fillId="0" borderId="87" xfId="0" applyFont="1" applyFill="1" applyBorder="1" applyAlignment="1">
      <alignment horizontal="center" vertical="center" shrinkToFit="1"/>
    </xf>
    <xf numFmtId="0" fontId="20" fillId="0" borderId="33" xfId="0" applyFont="1" applyFill="1" applyBorder="1" applyAlignment="1">
      <alignment horizontal="center" vertical="center" shrinkToFit="1"/>
    </xf>
    <xf numFmtId="0" fontId="5" fillId="0" borderId="88" xfId="0" applyFont="1" applyFill="1" applyBorder="1" applyAlignment="1">
      <alignment horizontal="center" vertical="center" shrinkToFit="1"/>
    </xf>
    <xf numFmtId="0" fontId="5" fillId="0" borderId="34" xfId="0" applyFont="1" applyFill="1" applyBorder="1" applyAlignment="1">
      <alignment horizontal="center" vertical="center" shrinkToFit="1"/>
    </xf>
    <xf numFmtId="0" fontId="6" fillId="0" borderId="0" xfId="0" applyFont="1" applyAlignment="1">
      <alignment horizontal="center" vertical="center"/>
    </xf>
    <xf numFmtId="0" fontId="3" fillId="0" borderId="0" xfId="0" applyFont="1" applyAlignment="1">
      <alignment horizontal="left" vertical="center"/>
    </xf>
    <xf numFmtId="0" fontId="45" fillId="0" borderId="0" xfId="0" applyFont="1" applyAlignment="1">
      <alignment horizontal="center" vertical="center"/>
    </xf>
    <xf numFmtId="0" fontId="35" fillId="0" borderId="33" xfId="0" applyFont="1" applyFill="1" applyBorder="1" applyAlignment="1">
      <alignment horizontal="center" vertical="center" shrinkToFit="1"/>
    </xf>
    <xf numFmtId="0" fontId="37" fillId="0" borderId="87" xfId="0" applyFont="1" applyFill="1" applyBorder="1" applyAlignment="1">
      <alignment horizontal="center" vertical="center" shrinkToFit="1"/>
    </xf>
    <xf numFmtId="0" fontId="37" fillId="0" borderId="33" xfId="0" applyFont="1" applyFill="1" applyBorder="1" applyAlignment="1">
      <alignment horizontal="center" vertical="center" shrinkToFit="1"/>
    </xf>
    <xf numFmtId="0" fontId="35" fillId="12" borderId="41" xfId="0" applyFont="1" applyFill="1" applyBorder="1" applyAlignment="1">
      <alignment horizontal="center" vertical="center" shrinkToFit="1"/>
    </xf>
    <xf numFmtId="0" fontId="5" fillId="12" borderId="42" xfId="0" applyFont="1" applyFill="1" applyBorder="1" applyAlignment="1">
      <alignment horizontal="center" vertical="center" shrinkToFit="1"/>
    </xf>
    <xf numFmtId="0" fontId="20" fillId="12" borderId="41" xfId="0" applyFont="1" applyFill="1" applyBorder="1" applyAlignment="1">
      <alignment horizontal="center" vertical="center" shrinkToFit="1"/>
    </xf>
    <xf numFmtId="0" fontId="4" fillId="0" borderId="1" xfId="0" applyFont="1" applyFill="1" applyBorder="1" applyAlignment="1">
      <alignment horizontal="center" vertical="center"/>
    </xf>
    <xf numFmtId="0" fontId="4" fillId="0" borderId="50" xfId="0" applyFont="1" applyFill="1" applyBorder="1" applyAlignment="1">
      <alignment horizontal="center" vertical="center"/>
    </xf>
    <xf numFmtId="0" fontId="4" fillId="0" borderId="26" xfId="0" applyFont="1" applyFill="1" applyBorder="1" applyAlignment="1">
      <alignment horizontal="center" vertical="center"/>
    </xf>
    <xf numFmtId="0" fontId="4" fillId="8" borderId="1" xfId="0" applyFont="1" applyFill="1" applyBorder="1" applyAlignment="1">
      <alignment horizontal="center" vertical="center"/>
    </xf>
    <xf numFmtId="0" fontId="4" fillId="8" borderId="50" xfId="0" applyFont="1" applyFill="1" applyBorder="1" applyAlignment="1">
      <alignment horizontal="center" vertical="center"/>
    </xf>
    <xf numFmtId="0" fontId="4" fillId="8" borderId="26" xfId="0" applyFont="1" applyFill="1" applyBorder="1" applyAlignment="1">
      <alignment horizontal="center" vertical="center"/>
    </xf>
    <xf numFmtId="0" fontId="5" fillId="12" borderId="89" xfId="0" applyFont="1" applyFill="1" applyBorder="1" applyAlignment="1">
      <alignment horizontal="center" vertical="center" shrinkToFit="1"/>
    </xf>
    <xf numFmtId="0" fontId="5" fillId="0" borderId="89" xfId="0" applyFont="1" applyFill="1" applyBorder="1" applyAlignment="1">
      <alignment horizontal="center" vertical="center" shrinkToFit="1"/>
    </xf>
    <xf numFmtId="0" fontId="20" fillId="0" borderId="90" xfId="0" applyFont="1" applyFill="1" applyBorder="1" applyAlignment="1">
      <alignment horizontal="center" vertical="center" shrinkToFit="1"/>
    </xf>
    <xf numFmtId="0" fontId="20" fillId="12" borderId="90" xfId="0" applyFont="1" applyFill="1" applyBorder="1" applyAlignment="1">
      <alignment horizontal="center" vertical="center" shrinkToFit="1"/>
    </xf>
    <xf numFmtId="0" fontId="3" fillId="0" borderId="0" xfId="0" applyFont="1" applyAlignment="1">
      <alignment horizontal="center" vertical="center"/>
    </xf>
    <xf numFmtId="0" fontId="7" fillId="0" borderId="0" xfId="0" applyFont="1" applyAlignment="1">
      <alignment horizontal="left" vertical="center"/>
    </xf>
    <xf numFmtId="0" fontId="4" fillId="0" borderId="84" xfId="0" applyFont="1" applyBorder="1" applyAlignment="1">
      <alignment horizontal="center" vertical="center"/>
    </xf>
    <xf numFmtId="0" fontId="4" fillId="0" borderId="15" xfId="0" applyFont="1" applyBorder="1" applyAlignment="1">
      <alignment horizontal="center" vertical="center"/>
    </xf>
    <xf numFmtId="0" fontId="4" fillId="0" borderId="79" xfId="0" applyFont="1" applyBorder="1" applyAlignment="1">
      <alignment horizontal="center" vertical="center"/>
    </xf>
    <xf numFmtId="0" fontId="10" fillId="7" borderId="4" xfId="0" applyFont="1" applyFill="1" applyBorder="1" applyAlignment="1">
      <alignment horizontal="center" vertical="center"/>
    </xf>
    <xf numFmtId="0" fontId="10" fillId="7" borderId="0" xfId="0" applyFont="1" applyFill="1" applyBorder="1" applyAlignment="1">
      <alignment horizontal="center" vertical="center"/>
    </xf>
    <xf numFmtId="0" fontId="10" fillId="7" borderId="80" xfId="0" applyFont="1" applyFill="1" applyBorder="1" applyAlignment="1">
      <alignment horizontal="center" vertical="center"/>
    </xf>
    <xf numFmtId="0" fontId="3" fillId="0" borderId="84" xfId="0" applyFont="1" applyBorder="1" applyAlignment="1">
      <alignment horizontal="center" vertical="center"/>
    </xf>
    <xf numFmtId="0" fontId="3" fillId="0" borderId="15" xfId="0" applyFont="1" applyBorder="1" applyAlignment="1">
      <alignment horizontal="center" vertical="center"/>
    </xf>
    <xf numFmtId="0" fontId="3" fillId="0" borderId="79" xfId="0" applyFont="1" applyBorder="1" applyAlignment="1">
      <alignment horizontal="center" vertical="center"/>
    </xf>
    <xf numFmtId="0" fontId="15" fillId="0" borderId="6" xfId="0" applyFont="1" applyBorder="1" applyAlignment="1">
      <alignment horizontal="center" vertical="center"/>
    </xf>
    <xf numFmtId="0" fontId="15" fillId="0" borderId="25" xfId="0" applyFont="1" applyBorder="1" applyAlignment="1">
      <alignment horizontal="center" vertical="center"/>
    </xf>
    <xf numFmtId="0" fontId="15" fillId="0" borderId="2" xfId="0" applyFont="1" applyBorder="1" applyAlignment="1">
      <alignment horizontal="center" vertical="center"/>
    </xf>
    <xf numFmtId="0" fontId="15" fillId="0" borderId="81" xfId="0" applyFont="1" applyBorder="1" applyAlignment="1">
      <alignment horizontal="center" vertical="center"/>
    </xf>
    <xf numFmtId="0" fontId="15" fillId="0" borderId="1" xfId="0" applyFont="1" applyBorder="1" applyAlignment="1">
      <alignment horizontal="center" vertical="center"/>
    </xf>
    <xf numFmtId="0" fontId="15" fillId="0" borderId="26" xfId="0" applyFont="1" applyBorder="1" applyAlignment="1">
      <alignment horizontal="center" vertical="center"/>
    </xf>
    <xf numFmtId="0" fontId="15" fillId="0" borderId="78" xfId="0" applyFont="1" applyBorder="1" applyAlignment="1">
      <alignment horizontal="center" vertical="center"/>
    </xf>
    <xf numFmtId="0" fontId="15" fillId="0" borderId="5" xfId="0" applyFont="1" applyBorder="1" applyAlignment="1">
      <alignment horizontal="center" vertical="center"/>
    </xf>
    <xf numFmtId="0" fontId="15" fillId="0" borderId="65" xfId="0" applyFont="1" applyBorder="1" applyAlignment="1">
      <alignment horizontal="center" vertical="center" wrapText="1"/>
    </xf>
    <xf numFmtId="0" fontId="15" fillId="0" borderId="102" xfId="0" applyFont="1" applyBorder="1" applyAlignment="1">
      <alignment horizontal="center" vertical="center" wrapText="1"/>
    </xf>
    <xf numFmtId="0" fontId="15" fillId="0" borderId="116" xfId="0" applyFont="1" applyBorder="1" applyAlignment="1">
      <alignment horizontal="center" vertical="center"/>
    </xf>
    <xf numFmtId="0" fontId="15" fillId="0" borderId="74" xfId="0" applyFont="1" applyBorder="1" applyAlignment="1">
      <alignment horizontal="center" vertical="center"/>
    </xf>
    <xf numFmtId="0" fontId="15" fillId="0" borderId="72" xfId="0" applyFont="1" applyBorder="1" applyAlignment="1">
      <alignment horizontal="center" vertical="center"/>
    </xf>
    <xf numFmtId="0" fontId="15" fillId="0" borderId="77" xfId="0" applyFont="1" applyBorder="1" applyAlignment="1">
      <alignment horizontal="center" vertical="center"/>
    </xf>
    <xf numFmtId="0" fontId="15" fillId="0" borderId="71" xfId="0" applyFont="1" applyBorder="1" applyAlignment="1">
      <alignment horizontal="center" vertical="center" wrapText="1"/>
    </xf>
    <xf numFmtId="0" fontId="15" fillId="0" borderId="68" xfId="0" applyFont="1" applyBorder="1" applyAlignment="1">
      <alignment horizontal="center" vertical="center" wrapText="1"/>
    </xf>
    <xf numFmtId="0" fontId="15" fillId="0" borderId="92" xfId="0" applyFont="1" applyBorder="1" applyAlignment="1">
      <alignment horizontal="center" vertical="center"/>
    </xf>
    <xf numFmtId="0" fontId="15" fillId="0" borderId="93" xfId="0" applyFont="1" applyBorder="1" applyAlignment="1">
      <alignment horizontal="center" vertical="center"/>
    </xf>
    <xf numFmtId="0" fontId="15" fillId="0" borderId="94" xfId="0" applyFont="1" applyBorder="1" applyAlignment="1">
      <alignment horizontal="center" vertical="center"/>
    </xf>
    <xf numFmtId="0" fontId="15" fillId="0" borderId="95" xfId="0" applyFont="1" applyBorder="1" applyAlignment="1">
      <alignment horizontal="center" vertical="center"/>
    </xf>
    <xf numFmtId="0" fontId="15" fillId="0" borderId="96" xfId="0" applyFont="1" applyBorder="1" applyAlignment="1">
      <alignment horizontal="center" vertical="center"/>
    </xf>
    <xf numFmtId="0" fontId="15" fillId="0" borderId="97" xfId="0" applyFont="1" applyBorder="1" applyAlignment="1">
      <alignment horizontal="center" vertical="center"/>
    </xf>
    <xf numFmtId="0" fontId="15" fillId="0" borderId="98" xfId="0" applyFont="1" applyBorder="1" applyAlignment="1">
      <alignment horizontal="center" vertical="center"/>
    </xf>
    <xf numFmtId="0" fontId="15" fillId="0" borderId="99" xfId="0" applyFont="1" applyBorder="1" applyAlignment="1">
      <alignment horizontal="center" vertical="center"/>
    </xf>
    <xf numFmtId="0" fontId="15" fillId="0" borderId="100" xfId="0" applyFont="1" applyBorder="1" applyAlignment="1">
      <alignment horizontal="center" vertical="center"/>
    </xf>
    <xf numFmtId="0" fontId="5" fillId="0" borderId="91" xfId="0" applyFont="1" applyBorder="1" applyAlignment="1">
      <alignment horizontal="center" vertical="center"/>
    </xf>
    <xf numFmtId="0" fontId="5" fillId="0" borderId="65" xfId="0" applyFont="1" applyBorder="1" applyAlignment="1">
      <alignment horizontal="center" vertical="center"/>
    </xf>
    <xf numFmtId="0" fontId="5" fillId="0" borderId="68" xfId="0" applyFont="1" applyBorder="1" applyAlignment="1">
      <alignment horizontal="center" vertical="center"/>
    </xf>
    <xf numFmtId="0" fontId="5" fillId="0" borderId="101" xfId="0" applyFont="1" applyBorder="1" applyAlignment="1">
      <alignment horizontal="center" vertical="center"/>
    </xf>
    <xf numFmtId="0" fontId="5" fillId="0" borderId="85" xfId="0" applyFont="1" applyBorder="1" applyAlignment="1">
      <alignment horizontal="center" vertical="center"/>
    </xf>
    <xf numFmtId="0" fontId="5" fillId="0" borderId="86" xfId="0" applyFont="1" applyBorder="1" applyAlignment="1">
      <alignment horizontal="center" vertical="center"/>
    </xf>
    <xf numFmtId="0" fontId="12" fillId="6" borderId="1" xfId="0" applyFont="1" applyFill="1" applyBorder="1" applyAlignment="1">
      <alignment horizontal="center" vertical="center"/>
    </xf>
    <xf numFmtId="0" fontId="12" fillId="6" borderId="50" xfId="0" applyFont="1" applyFill="1" applyBorder="1" applyAlignment="1">
      <alignment horizontal="center" vertical="center"/>
    </xf>
    <xf numFmtId="0" fontId="12" fillId="6" borderId="26" xfId="0" applyFont="1" applyFill="1" applyBorder="1" applyAlignment="1">
      <alignment horizontal="center" vertical="center"/>
    </xf>
    <xf numFmtId="0" fontId="15" fillId="0" borderId="0" xfId="0" applyFont="1" applyBorder="1" applyAlignment="1">
      <alignment horizontal="left" vertical="center"/>
    </xf>
    <xf numFmtId="0" fontId="4" fillId="0" borderId="28" xfId="0" applyFont="1" applyBorder="1" applyAlignment="1">
      <alignment horizontal="center" vertical="center"/>
    </xf>
    <xf numFmtId="0" fontId="4" fillId="0" borderId="16" xfId="0" applyFont="1" applyBorder="1" applyAlignment="1">
      <alignment horizontal="center" vertical="center"/>
    </xf>
    <xf numFmtId="0" fontId="9" fillId="6" borderId="0" xfId="0" applyFont="1" applyFill="1" applyAlignment="1">
      <alignment horizontal="center" vertical="center"/>
    </xf>
    <xf numFmtId="0" fontId="11" fillId="2" borderId="4" xfId="0" applyFont="1" applyFill="1" applyBorder="1" applyAlignment="1">
      <alignment horizontal="center" vertical="center"/>
    </xf>
    <xf numFmtId="0" fontId="11" fillId="2" borderId="0" xfId="0" applyFont="1" applyFill="1" applyAlignment="1">
      <alignment horizontal="center" vertical="center"/>
    </xf>
    <xf numFmtId="0" fontId="11" fillId="2" borderId="80" xfId="0" applyFont="1" applyFill="1" applyBorder="1" applyAlignment="1">
      <alignment horizontal="center" vertical="center"/>
    </xf>
    <xf numFmtId="0" fontId="5" fillId="0" borderId="1" xfId="0" applyFont="1" applyBorder="1" applyAlignment="1">
      <alignment horizontal="center" vertical="center"/>
    </xf>
    <xf numFmtId="0" fontId="5" fillId="0" borderId="50" xfId="0" applyFont="1" applyBorder="1" applyAlignment="1">
      <alignment horizontal="center" vertical="center"/>
    </xf>
    <xf numFmtId="0" fontId="5" fillId="0" borderId="26" xfId="0" applyFont="1" applyBorder="1" applyAlignment="1">
      <alignment horizontal="center" vertical="center"/>
    </xf>
    <xf numFmtId="0" fontId="15" fillId="0" borderId="101" xfId="0" applyFont="1" applyBorder="1" applyAlignment="1">
      <alignment horizontal="center" vertical="center"/>
    </xf>
    <xf numFmtId="0" fontId="15" fillId="0" borderId="85" xfId="0" applyFont="1" applyBorder="1" applyAlignment="1">
      <alignment horizontal="center" vertical="center"/>
    </xf>
    <xf numFmtId="0" fontId="15" fillId="0" borderId="86" xfId="0" applyFont="1" applyBorder="1" applyAlignment="1">
      <alignment horizontal="center" vertical="center"/>
    </xf>
    <xf numFmtId="0" fontId="23" fillId="0" borderId="101" xfId="0" applyFont="1" applyBorder="1" applyAlignment="1">
      <alignment horizontal="center" vertical="center"/>
    </xf>
    <xf numFmtId="0" fontId="23" fillId="0" borderId="85" xfId="0" applyFont="1" applyBorder="1" applyAlignment="1">
      <alignment horizontal="center" vertical="center"/>
    </xf>
    <xf numFmtId="0" fontId="23" fillId="0" borderId="86" xfId="0" applyFont="1" applyBorder="1" applyAlignment="1">
      <alignment horizontal="center" vertical="center"/>
    </xf>
    <xf numFmtId="0" fontId="43" fillId="0" borderId="0" xfId="0" applyFont="1" applyBorder="1" applyAlignment="1">
      <alignment horizontal="right" vertical="center"/>
    </xf>
    <xf numFmtId="0" fontId="43" fillId="0" borderId="0" xfId="0" applyFont="1" applyAlignment="1">
      <alignment horizontal="right" vertical="center"/>
    </xf>
    <xf numFmtId="0" fontId="4" fillId="12" borderId="1" xfId="0" applyFont="1" applyFill="1" applyBorder="1" applyAlignment="1">
      <alignment horizontal="center" vertical="center"/>
    </xf>
    <xf numFmtId="0" fontId="4" fillId="12" borderId="26" xfId="0" applyFont="1" applyFill="1" applyBorder="1" applyAlignment="1">
      <alignment horizontal="center" vertical="center"/>
    </xf>
    <xf numFmtId="0" fontId="4" fillId="0" borderId="1" xfId="0" applyFont="1" applyBorder="1" applyAlignment="1">
      <alignment horizontal="center" vertical="center"/>
    </xf>
    <xf numFmtId="0" fontId="4" fillId="0" borderId="26" xfId="0" applyFont="1" applyBorder="1" applyAlignment="1">
      <alignment horizontal="center" vertical="center"/>
    </xf>
    <xf numFmtId="0" fontId="7" fillId="0" borderId="84" xfId="0" applyFont="1" applyBorder="1" applyAlignment="1">
      <alignment horizontal="center" vertical="center"/>
    </xf>
    <xf numFmtId="0" fontId="7" fillId="0" borderId="15" xfId="0" applyFont="1" applyBorder="1" applyAlignment="1">
      <alignment horizontal="center" vertical="center"/>
    </xf>
    <xf numFmtId="0" fontId="7" fillId="0" borderId="79" xfId="0" applyFont="1" applyBorder="1" applyAlignment="1">
      <alignment horizontal="center" vertical="center"/>
    </xf>
    <xf numFmtId="0" fontId="7" fillId="12" borderId="84" xfId="0" applyFont="1" applyFill="1" applyBorder="1" applyAlignment="1">
      <alignment horizontal="center" vertical="center"/>
    </xf>
    <xf numFmtId="0" fontId="7" fillId="12" borderId="15" xfId="0" applyFont="1" applyFill="1" applyBorder="1" applyAlignment="1">
      <alignment horizontal="center" vertical="center"/>
    </xf>
    <xf numFmtId="0" fontId="7" fillId="12" borderId="79" xfId="0" applyFont="1" applyFill="1" applyBorder="1" applyAlignment="1">
      <alignment horizontal="center" vertical="center"/>
    </xf>
    <xf numFmtId="0" fontId="42" fillId="0" borderId="0" xfId="0" applyFont="1" applyAlignment="1">
      <alignment horizontal="center" vertical="center"/>
    </xf>
    <xf numFmtId="20" fontId="4" fillId="0" borderId="84" xfId="0" applyNumberFormat="1" applyFont="1" applyBorder="1" applyAlignment="1">
      <alignment horizontal="center" vertical="center"/>
    </xf>
    <xf numFmtId="20" fontId="4" fillId="0" borderId="15" xfId="0" applyNumberFormat="1" applyFont="1" applyBorder="1" applyAlignment="1">
      <alignment horizontal="center" vertical="center"/>
    </xf>
    <xf numFmtId="20" fontId="4" fillId="0" borderId="79" xfId="0" applyNumberFormat="1" applyFont="1" applyBorder="1" applyAlignment="1">
      <alignment horizontal="center" vertical="center"/>
    </xf>
    <xf numFmtId="0" fontId="4" fillId="12" borderId="13" xfId="0" applyFont="1" applyFill="1" applyBorder="1" applyAlignment="1">
      <alignment horizontal="center" vertical="center"/>
    </xf>
    <xf numFmtId="0" fontId="4" fillId="0" borderId="13" xfId="0" applyFont="1" applyBorder="1" applyAlignment="1">
      <alignment horizontal="center" vertical="center"/>
    </xf>
    <xf numFmtId="0" fontId="43" fillId="0" borderId="0" xfId="0" applyFont="1" applyBorder="1" applyAlignment="1">
      <alignment horizontal="center" vertical="center"/>
    </xf>
    <xf numFmtId="0" fontId="8" fillId="0" borderId="91" xfId="0" applyFont="1" applyBorder="1" applyAlignment="1">
      <alignment horizontal="center" vertical="center"/>
    </xf>
    <xf numFmtId="0" fontId="8" fillId="0" borderId="65" xfId="0" applyFont="1" applyBorder="1" applyAlignment="1">
      <alignment horizontal="center" vertical="center"/>
    </xf>
    <xf numFmtId="0" fontId="8" fillId="0" borderId="68" xfId="0" applyFont="1" applyBorder="1" applyAlignment="1">
      <alignment horizontal="center" vertical="center"/>
    </xf>
    <xf numFmtId="0" fontId="8" fillId="0" borderId="92" xfId="0" applyFont="1" applyBorder="1" applyAlignment="1">
      <alignment horizontal="center" vertical="center"/>
    </xf>
    <xf numFmtId="0" fontId="8" fillId="0" borderId="93" xfId="0" applyFont="1" applyBorder="1" applyAlignment="1">
      <alignment horizontal="center" vertical="center"/>
    </xf>
    <xf numFmtId="0" fontId="8" fillId="0" borderId="94" xfId="0" applyFont="1" applyBorder="1" applyAlignment="1">
      <alignment horizontal="center" vertical="center"/>
    </xf>
    <xf numFmtId="0" fontId="8" fillId="0" borderId="95" xfId="0" applyFont="1" applyBorder="1" applyAlignment="1">
      <alignment horizontal="center" vertical="center"/>
    </xf>
    <xf numFmtId="0" fontId="8" fillId="0" borderId="96" xfId="0" applyFont="1" applyBorder="1" applyAlignment="1">
      <alignment horizontal="center" vertical="center"/>
    </xf>
    <xf numFmtId="0" fontId="8" fillId="0" borderId="97" xfId="0" applyFont="1" applyBorder="1" applyAlignment="1">
      <alignment horizontal="center" vertical="center"/>
    </xf>
    <xf numFmtId="0" fontId="8" fillId="0" borderId="101" xfId="0" applyFont="1" applyBorder="1" applyAlignment="1">
      <alignment horizontal="center" vertical="center"/>
    </xf>
    <xf numFmtId="0" fontId="8" fillId="0" borderId="85" xfId="0" applyFont="1" applyBorder="1" applyAlignment="1">
      <alignment horizontal="center" vertical="center"/>
    </xf>
    <xf numFmtId="0" fontId="8" fillId="0" borderId="98" xfId="0" applyFont="1" applyBorder="1" applyAlignment="1">
      <alignment horizontal="center" vertical="center"/>
    </xf>
    <xf numFmtId="0" fontId="8" fillId="0" borderId="99" xfId="0" applyFont="1" applyBorder="1" applyAlignment="1">
      <alignment horizontal="center" vertical="center"/>
    </xf>
    <xf numFmtId="0" fontId="8" fillId="0" borderId="103" xfId="0" applyFont="1" applyBorder="1" applyAlignment="1">
      <alignment horizontal="center" vertical="center"/>
    </xf>
    <xf numFmtId="0" fontId="8" fillId="0" borderId="86" xfId="0" applyFont="1" applyBorder="1" applyAlignment="1">
      <alignment horizontal="center" vertical="center"/>
    </xf>
    <xf numFmtId="0" fontId="8" fillId="0" borderId="0" xfId="0" applyFont="1" applyBorder="1" applyAlignment="1">
      <alignment horizontal="center" vertical="center"/>
    </xf>
    <xf numFmtId="0" fontId="8" fillId="9" borderId="27" xfId="0" applyFont="1" applyFill="1" applyBorder="1" applyAlignment="1">
      <alignment horizontal="center" vertical="center"/>
    </xf>
    <xf numFmtId="0" fontId="8" fillId="15" borderId="27" xfId="0" applyFont="1" applyFill="1" applyBorder="1" applyAlignment="1">
      <alignment horizontal="center" vertical="center"/>
    </xf>
    <xf numFmtId="0" fontId="8" fillId="0" borderId="80" xfId="0" applyFont="1" applyBorder="1" applyAlignment="1">
      <alignment horizontal="center" vertical="center"/>
    </xf>
    <xf numFmtId="0" fontId="8" fillId="13" borderId="41" xfId="0" applyFont="1" applyFill="1" applyBorder="1" applyAlignment="1">
      <alignment horizontal="center" vertical="center"/>
    </xf>
    <xf numFmtId="0" fontId="8" fillId="13" borderId="28" xfId="0" applyFont="1" applyFill="1" applyBorder="1" applyAlignment="1">
      <alignment horizontal="center" vertical="center"/>
    </xf>
    <xf numFmtId="0" fontId="8" fillId="0" borderId="1" xfId="0" applyFont="1" applyBorder="1" applyAlignment="1">
      <alignment horizontal="center" vertical="center"/>
    </xf>
    <xf numFmtId="0" fontId="8" fillId="0" borderId="50" xfId="0" applyFont="1" applyBorder="1" applyAlignment="1">
      <alignment horizontal="center" vertical="center"/>
    </xf>
    <xf numFmtId="0" fontId="8" fillId="0" borderId="26" xfId="0" applyFont="1" applyBorder="1" applyAlignment="1">
      <alignment horizontal="center" vertical="center"/>
    </xf>
    <xf numFmtId="20" fontId="8" fillId="0" borderId="33" xfId="0" applyNumberFormat="1" applyFont="1" applyBorder="1" applyAlignment="1">
      <alignment horizontal="center" vertical="center"/>
    </xf>
    <xf numFmtId="20" fontId="8" fillId="0" borderId="27" xfId="0" applyNumberFormat="1" applyFont="1" applyBorder="1" applyAlignment="1">
      <alignment horizontal="center" vertical="center"/>
    </xf>
    <xf numFmtId="20" fontId="8" fillId="0" borderId="34" xfId="0" applyNumberFormat="1" applyFont="1" applyBorder="1" applyAlignment="1">
      <alignment horizontal="center" vertical="center"/>
    </xf>
    <xf numFmtId="0" fontId="8" fillId="18" borderId="28" xfId="0" applyFont="1" applyFill="1" applyBorder="1" applyAlignment="1">
      <alignment horizontal="center" vertical="center"/>
    </xf>
    <xf numFmtId="0" fontId="8" fillId="18" borderId="39" xfId="0" applyFont="1" applyFill="1" applyBorder="1" applyAlignment="1">
      <alignment horizontal="center" vertical="center"/>
    </xf>
    <xf numFmtId="0" fontId="8" fillId="18" borderId="37" xfId="0" applyFont="1" applyFill="1" applyBorder="1" applyAlignment="1">
      <alignment horizontal="center" vertical="center"/>
    </xf>
    <xf numFmtId="0" fontId="8" fillId="18" borderId="13" xfId="0" applyFont="1" applyFill="1" applyBorder="1" applyAlignment="1">
      <alignment horizontal="center" vertical="center"/>
    </xf>
    <xf numFmtId="0" fontId="8" fillId="0" borderId="39" xfId="0" applyFont="1" applyBorder="1" applyAlignment="1">
      <alignment horizontal="center" vertical="center"/>
    </xf>
    <xf numFmtId="0" fontId="8" fillId="0" borderId="37" xfId="0" applyFont="1" applyBorder="1" applyAlignment="1">
      <alignment horizontal="center" vertical="center"/>
    </xf>
    <xf numFmtId="0" fontId="8" fillId="18" borderId="51" xfId="0" applyFont="1" applyFill="1" applyBorder="1" applyAlignment="1">
      <alignment horizontal="center" vertical="center"/>
    </xf>
    <xf numFmtId="0" fontId="8" fillId="18" borderId="121" xfId="0" applyFont="1" applyFill="1" applyBorder="1" applyAlignment="1">
      <alignment horizontal="center" vertical="center"/>
    </xf>
    <xf numFmtId="0" fontId="8" fillId="0" borderId="4" xfId="0" applyFont="1" applyBorder="1" applyAlignment="1">
      <alignment horizontal="center" vertical="center"/>
    </xf>
    <xf numFmtId="0" fontId="8" fillId="13" borderId="37" xfId="0" applyFont="1" applyFill="1" applyBorder="1" applyAlignment="1">
      <alignment horizontal="center" vertical="center"/>
    </xf>
    <xf numFmtId="0" fontId="8" fillId="0" borderId="44" xfId="0" applyFont="1" applyBorder="1" applyAlignment="1">
      <alignment horizontal="center" vertical="center"/>
    </xf>
    <xf numFmtId="0" fontId="8" fillId="0" borderId="105" xfId="0" applyFont="1" applyBorder="1" applyAlignment="1">
      <alignment horizontal="center" vertical="center"/>
    </xf>
    <xf numFmtId="0" fontId="8" fillId="18" borderId="42" xfId="0" applyFont="1" applyFill="1" applyBorder="1" applyAlignment="1">
      <alignment horizontal="center" vertical="center"/>
    </xf>
    <xf numFmtId="0" fontId="8" fillId="0" borderId="27" xfId="0" applyFont="1" applyBorder="1" applyAlignment="1">
      <alignment horizontal="center" vertical="center"/>
    </xf>
    <xf numFmtId="0" fontId="8" fillId="0" borderId="20" xfId="0" applyFont="1" applyBorder="1" applyAlignment="1">
      <alignment horizontal="center" vertical="center"/>
    </xf>
    <xf numFmtId="0" fontId="8" fillId="13" borderId="13" xfId="0" applyFont="1" applyFill="1" applyBorder="1" applyAlignment="1">
      <alignment horizontal="center" vertical="center"/>
    </xf>
    <xf numFmtId="0" fontId="8" fillId="0" borderId="41"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42" xfId="0" applyFont="1" applyFill="1" applyBorder="1" applyAlignment="1">
      <alignment horizontal="center" vertical="center"/>
    </xf>
    <xf numFmtId="0" fontId="8" fillId="18" borderId="87" xfId="0" applyFont="1" applyFill="1" applyBorder="1" applyAlignment="1">
      <alignment horizontal="center" vertical="center"/>
    </xf>
    <xf numFmtId="0" fontId="8" fillId="18" borderId="3" xfId="0" applyFont="1" applyFill="1" applyBorder="1" applyAlignment="1">
      <alignment horizontal="center" vertical="center"/>
    </xf>
    <xf numFmtId="0" fontId="8" fillId="18" borderId="88" xfId="0" applyFont="1" applyFill="1" applyBorder="1" applyAlignment="1">
      <alignment horizontal="center" vertical="center"/>
    </xf>
    <xf numFmtId="0" fontId="8" fillId="18" borderId="33" xfId="0" applyFont="1" applyFill="1" applyBorder="1" applyAlignment="1">
      <alignment horizontal="center" vertical="center"/>
    </xf>
    <xf numFmtId="0" fontId="8" fillId="18" borderId="27" xfId="0" applyFont="1" applyFill="1" applyBorder="1" applyAlignment="1">
      <alignment horizontal="center" vertical="center"/>
    </xf>
    <xf numFmtId="0" fontId="8" fillId="18" borderId="34" xfId="0" applyFont="1" applyFill="1" applyBorder="1" applyAlignment="1">
      <alignment horizontal="center" vertical="center"/>
    </xf>
    <xf numFmtId="0" fontId="8" fillId="0" borderId="87"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88" xfId="0" applyFont="1" applyFill="1" applyBorder="1" applyAlignment="1">
      <alignment horizontal="center" vertical="center"/>
    </xf>
    <xf numFmtId="0" fontId="8" fillId="0" borderId="33"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34" xfId="0" applyFont="1" applyFill="1" applyBorder="1" applyAlignment="1">
      <alignment horizontal="center" vertical="center"/>
    </xf>
    <xf numFmtId="0" fontId="8" fillId="0" borderId="0" xfId="0" applyFont="1" applyBorder="1" applyAlignment="1">
      <alignment vertical="center"/>
    </xf>
    <xf numFmtId="0" fontId="0" fillId="0" borderId="0" xfId="0" applyBorder="1" applyAlignment="1">
      <alignment vertical="center"/>
    </xf>
    <xf numFmtId="0" fontId="8" fillId="13" borderId="108" xfId="0" applyFont="1" applyFill="1" applyBorder="1" applyAlignment="1">
      <alignment horizontal="center" vertical="center"/>
    </xf>
    <xf numFmtId="0" fontId="8" fillId="13" borderId="45" xfId="0" applyFont="1" applyFill="1" applyBorder="1" applyAlignment="1">
      <alignment horizontal="center" vertical="center"/>
    </xf>
    <xf numFmtId="0" fontId="8" fillId="13" borderId="39" xfId="0" applyFont="1" applyFill="1" applyBorder="1" applyAlignment="1">
      <alignment horizontal="center" vertical="center"/>
    </xf>
    <xf numFmtId="0" fontId="8" fillId="18" borderId="45" xfId="0" applyFont="1" applyFill="1" applyBorder="1" applyAlignment="1">
      <alignment horizontal="center" vertical="center"/>
    </xf>
    <xf numFmtId="0" fontId="8" fillId="18" borderId="109" xfId="0" applyFont="1" applyFill="1" applyBorder="1" applyAlignment="1">
      <alignment horizontal="center" vertical="center"/>
    </xf>
    <xf numFmtId="0" fontId="0" fillId="0" borderId="27" xfId="0" applyBorder="1" applyAlignment="1">
      <alignment horizontal="center" vertical="center"/>
    </xf>
    <xf numFmtId="0" fontId="8" fillId="13" borderId="47" xfId="0" applyFont="1" applyFill="1" applyBorder="1" applyAlignment="1">
      <alignment horizontal="center" vertical="center"/>
    </xf>
    <xf numFmtId="0" fontId="8" fillId="13" borderId="64" xfId="0" applyFont="1" applyFill="1" applyBorder="1" applyAlignment="1">
      <alignment horizontal="center" vertical="center"/>
    </xf>
    <xf numFmtId="0" fontId="8" fillId="13" borderId="106" xfId="0" applyFont="1" applyFill="1" applyBorder="1" applyAlignment="1">
      <alignment horizontal="center" vertical="center"/>
    </xf>
    <xf numFmtId="0" fontId="8" fillId="13" borderId="44" xfId="0" applyFont="1" applyFill="1" applyBorder="1" applyAlignment="1">
      <alignment horizontal="center" vertical="center"/>
    </xf>
    <xf numFmtId="0" fontId="8" fillId="0" borderId="82" xfId="0" applyFont="1" applyBorder="1" applyAlignment="1">
      <alignment horizontal="center" vertical="center"/>
    </xf>
    <xf numFmtId="0" fontId="8" fillId="18" borderId="44" xfId="0" applyFont="1" applyFill="1" applyBorder="1" applyAlignment="1">
      <alignment horizontal="center" vertical="center"/>
    </xf>
    <xf numFmtId="0" fontId="8" fillId="18" borderId="105" xfId="0" applyFont="1" applyFill="1" applyBorder="1" applyAlignment="1">
      <alignment horizontal="center" vertical="center"/>
    </xf>
    <xf numFmtId="0" fontId="8" fillId="18" borderId="38" xfId="0" applyFont="1" applyFill="1" applyBorder="1" applyAlignment="1">
      <alignment horizontal="center" vertical="center"/>
    </xf>
    <xf numFmtId="0" fontId="8" fillId="0" borderId="3" xfId="0" applyFont="1" applyBorder="1" applyAlignment="1">
      <alignment horizontal="left" vertical="top"/>
    </xf>
    <xf numFmtId="0" fontId="8" fillId="13" borderId="42" xfId="0" applyFont="1" applyFill="1" applyBorder="1" applyAlignment="1">
      <alignment horizontal="center" vertical="center"/>
    </xf>
    <xf numFmtId="0" fontId="8" fillId="13" borderId="109" xfId="0" applyFont="1" applyFill="1" applyBorder="1" applyAlignment="1">
      <alignment horizontal="center" vertical="center"/>
    </xf>
    <xf numFmtId="0" fontId="8" fillId="0" borderId="27" xfId="0" applyFont="1" applyBorder="1" applyAlignment="1">
      <alignment horizontal="right" vertical="center"/>
    </xf>
    <xf numFmtId="0" fontId="8" fillId="0" borderId="20" xfId="0" applyFont="1" applyBorder="1" applyAlignment="1">
      <alignment horizontal="right" vertical="center"/>
    </xf>
    <xf numFmtId="0" fontId="8" fillId="0" borderId="3" xfId="0" applyFont="1" applyBorder="1" applyAlignment="1">
      <alignment horizontal="right" vertical="top"/>
    </xf>
    <xf numFmtId="0" fontId="8" fillId="0" borderId="29" xfId="0" applyFont="1" applyBorder="1" applyAlignment="1">
      <alignment horizontal="right" vertical="top"/>
    </xf>
    <xf numFmtId="0" fontId="8" fillId="0" borderId="31" xfId="0" applyFont="1" applyBorder="1" applyAlignment="1">
      <alignment horizontal="center" vertical="center"/>
    </xf>
    <xf numFmtId="0" fontId="8" fillId="0" borderId="0" xfId="0" applyFont="1" applyBorder="1" applyAlignment="1">
      <alignment horizontal="right" vertical="center"/>
    </xf>
    <xf numFmtId="0" fontId="8" fillId="13" borderId="87" xfId="0" applyFont="1" applyFill="1" applyBorder="1" applyAlignment="1">
      <alignment horizontal="center" vertical="center"/>
    </xf>
    <xf numFmtId="0" fontId="8" fillId="13" borderId="3" xfId="0" applyFont="1" applyFill="1" applyBorder="1" applyAlignment="1">
      <alignment horizontal="center" vertical="center"/>
    </xf>
    <xf numFmtId="0" fontId="8" fillId="13" borderId="88" xfId="0" applyFont="1" applyFill="1" applyBorder="1" applyAlignment="1">
      <alignment horizontal="center" vertical="center"/>
    </xf>
    <xf numFmtId="0" fontId="8" fillId="13" borderId="1" xfId="0" applyFont="1" applyFill="1" applyBorder="1" applyAlignment="1">
      <alignment horizontal="center" vertical="center"/>
    </xf>
    <xf numFmtId="0" fontId="8" fillId="13" borderId="50" xfId="0" applyFont="1" applyFill="1" applyBorder="1" applyAlignment="1">
      <alignment horizontal="center" vertical="center"/>
    </xf>
    <xf numFmtId="0" fontId="8" fillId="13" borderId="26" xfId="0" applyFont="1" applyFill="1" applyBorder="1" applyAlignment="1">
      <alignment horizontal="center" vertical="center"/>
    </xf>
    <xf numFmtId="0" fontId="8" fillId="13" borderId="90" xfId="0" applyFont="1" applyFill="1" applyBorder="1" applyAlignment="1">
      <alignment horizontal="center" vertical="center"/>
    </xf>
    <xf numFmtId="0" fontId="8" fillId="13" borderId="89" xfId="0" applyFont="1" applyFill="1" applyBorder="1" applyAlignment="1">
      <alignment horizontal="center" vertical="center"/>
    </xf>
    <xf numFmtId="0" fontId="8" fillId="13" borderId="51" xfId="0" applyFont="1" applyFill="1" applyBorder="1" applyAlignment="1">
      <alignment horizontal="center" vertical="center"/>
    </xf>
    <xf numFmtId="0" fontId="8" fillId="13" borderId="38" xfId="0" applyFont="1" applyFill="1" applyBorder="1" applyAlignment="1">
      <alignment horizontal="center" vertical="center"/>
    </xf>
    <xf numFmtId="0" fontId="8" fillId="0" borderId="31" xfId="0" applyFont="1" applyBorder="1" applyAlignment="1">
      <alignment horizontal="left" vertical="center"/>
    </xf>
    <xf numFmtId="0" fontId="8" fillId="0" borderId="27" xfId="0" applyFont="1" applyBorder="1" applyAlignment="1">
      <alignment horizontal="left" vertical="center"/>
    </xf>
    <xf numFmtId="0" fontId="8" fillId="13" borderId="105" xfId="0" applyFont="1" applyFill="1" applyBorder="1" applyAlignment="1">
      <alignment horizontal="center" vertical="center"/>
    </xf>
    <xf numFmtId="20" fontId="8" fillId="0" borderId="108" xfId="0" applyNumberFormat="1" applyFont="1" applyBorder="1" applyAlignment="1">
      <alignment horizontal="center" vertical="center"/>
    </xf>
    <xf numFmtId="20" fontId="8" fillId="0" borderId="45" xfId="0" applyNumberFormat="1" applyFont="1" applyBorder="1" applyAlignment="1">
      <alignment horizontal="center" vertical="center"/>
    </xf>
    <xf numFmtId="20" fontId="8" fillId="0" borderId="109" xfId="0" applyNumberFormat="1" applyFont="1" applyBorder="1" applyAlignment="1">
      <alignment horizontal="center" vertical="center"/>
    </xf>
    <xf numFmtId="20" fontId="8" fillId="0" borderId="106" xfId="0" applyNumberFormat="1" applyFont="1" applyBorder="1" applyAlignment="1">
      <alignment horizontal="center" vertical="center"/>
    </xf>
    <xf numFmtId="20" fontId="8" fillId="0" borderId="44" xfId="0" applyNumberFormat="1" applyFont="1" applyBorder="1" applyAlignment="1">
      <alignment horizontal="center" vertical="center"/>
    </xf>
    <xf numFmtId="20" fontId="8" fillId="0" borderId="105" xfId="0" applyNumberFormat="1" applyFont="1" applyBorder="1" applyAlignment="1">
      <alignment horizontal="center" vertical="center"/>
    </xf>
    <xf numFmtId="0" fontId="8" fillId="13" borderId="33" xfId="0" applyFont="1" applyFill="1" applyBorder="1" applyAlignment="1">
      <alignment horizontal="center" vertical="center"/>
    </xf>
    <xf numFmtId="0" fontId="8" fillId="13" borderId="27" xfId="0" applyFont="1" applyFill="1" applyBorder="1" applyAlignment="1">
      <alignment horizontal="center" vertical="center"/>
    </xf>
    <xf numFmtId="0" fontId="8" fillId="13" borderId="34" xfId="0" applyFont="1" applyFill="1" applyBorder="1" applyAlignment="1">
      <alignment horizontal="center" vertical="center"/>
    </xf>
    <xf numFmtId="20" fontId="8" fillId="0" borderId="39" xfId="0" applyNumberFormat="1" applyFont="1" applyBorder="1" applyAlignment="1">
      <alignment horizontal="center" vertical="center"/>
    </xf>
    <xf numFmtId="0" fontId="8" fillId="0" borderId="38" xfId="0" applyFont="1" applyBorder="1" applyAlignment="1">
      <alignment horizontal="center" vertical="center"/>
    </xf>
    <xf numFmtId="20" fontId="8" fillId="0" borderId="63" xfId="0" applyNumberFormat="1" applyFont="1" applyBorder="1" applyAlignment="1">
      <alignment horizontal="center" vertical="center"/>
    </xf>
    <xf numFmtId="0" fontId="8" fillId="0" borderId="47" xfId="0" applyFont="1" applyBorder="1" applyAlignment="1">
      <alignment horizontal="center" vertical="center"/>
    </xf>
    <xf numFmtId="0" fontId="8" fillId="0" borderId="64" xfId="0" applyFont="1" applyBorder="1" applyAlignment="1">
      <alignment horizontal="center" vertical="center"/>
    </xf>
    <xf numFmtId="0" fontId="8" fillId="0" borderId="30" xfId="0" applyFont="1" applyBorder="1" applyAlignment="1">
      <alignment horizontal="center" vertical="center"/>
    </xf>
    <xf numFmtId="0" fontId="8" fillId="0" borderId="3" xfId="0" applyFont="1" applyBorder="1" applyAlignment="1">
      <alignment horizontal="center" vertical="center"/>
    </xf>
    <xf numFmtId="0" fontId="8" fillId="18" borderId="106"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50"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4" xfId="0" applyFont="1" applyBorder="1" applyAlignment="1">
      <alignment horizontal="left" vertical="center"/>
    </xf>
    <xf numFmtId="0" fontId="8" fillId="0" borderId="0" xfId="0" applyFont="1" applyBorder="1" applyAlignment="1">
      <alignment horizontal="left" vertical="center"/>
    </xf>
    <xf numFmtId="0" fontId="8" fillId="13" borderId="107" xfId="0" applyFont="1" applyFill="1" applyBorder="1" applyAlignment="1">
      <alignment horizontal="center" vertical="center"/>
    </xf>
    <xf numFmtId="20" fontId="8" fillId="0" borderId="84" xfId="0" applyNumberFormat="1" applyFont="1" applyBorder="1" applyAlignment="1">
      <alignment horizontal="center" vertical="center"/>
    </xf>
    <xf numFmtId="0" fontId="8" fillId="0" borderId="15" xfId="0" applyFont="1" applyBorder="1" applyAlignment="1">
      <alignment horizontal="center" vertical="center"/>
    </xf>
    <xf numFmtId="0" fontId="8" fillId="0" borderId="106" xfId="0" applyFont="1" applyBorder="1" applyAlignment="1">
      <alignment horizontal="center" vertical="center"/>
    </xf>
    <xf numFmtId="0" fontId="8" fillId="0" borderId="30" xfId="0" applyFont="1" applyBorder="1" applyAlignment="1">
      <alignment horizontal="left" vertical="center"/>
    </xf>
    <xf numFmtId="0" fontId="8" fillId="0" borderId="3" xfId="0" applyFont="1" applyBorder="1" applyAlignment="1">
      <alignment horizontal="left" vertical="center"/>
    </xf>
    <xf numFmtId="0" fontId="8" fillId="0" borderId="3" xfId="0" applyFont="1" applyBorder="1" applyAlignment="1">
      <alignment horizontal="right" vertical="center"/>
    </xf>
    <xf numFmtId="0" fontId="0" fillId="0" borderId="0" xfId="0" applyBorder="1" applyAlignment="1">
      <alignment horizontal="right" vertical="center"/>
    </xf>
    <xf numFmtId="0" fontId="8" fillId="18" borderId="1" xfId="0" applyFont="1" applyFill="1" applyBorder="1" applyAlignment="1">
      <alignment horizontal="center" vertical="center"/>
    </xf>
    <xf numFmtId="0" fontId="8" fillId="18" borderId="50" xfId="0" applyFont="1" applyFill="1" applyBorder="1" applyAlignment="1">
      <alignment horizontal="center" vertical="center"/>
    </xf>
    <xf numFmtId="0" fontId="8" fillId="18" borderId="26" xfId="0" applyFont="1" applyFill="1" applyBorder="1" applyAlignment="1">
      <alignment horizontal="center" vertical="center"/>
    </xf>
    <xf numFmtId="0" fontId="15" fillId="0" borderId="27" xfId="0" applyFont="1" applyBorder="1" applyAlignment="1">
      <alignment horizontal="right" vertical="center"/>
    </xf>
    <xf numFmtId="0" fontId="15" fillId="0" borderId="20" xfId="0" applyFont="1" applyBorder="1" applyAlignment="1">
      <alignment horizontal="right" vertical="center"/>
    </xf>
    <xf numFmtId="0" fontId="8" fillId="0" borderId="0" xfId="0" applyFont="1" applyAlignment="1">
      <alignment horizontal="center" vertical="center"/>
    </xf>
    <xf numFmtId="0" fontId="8" fillId="0" borderId="32" xfId="0" applyFont="1" applyBorder="1" applyAlignment="1">
      <alignment horizontal="center" vertical="center"/>
    </xf>
    <xf numFmtId="0" fontId="15" fillId="0" borderId="31" xfId="0" applyFont="1" applyBorder="1" applyAlignment="1">
      <alignment horizontal="left" vertical="center"/>
    </xf>
    <xf numFmtId="0" fontId="15" fillId="0" borderId="27" xfId="0" applyFont="1" applyBorder="1" applyAlignment="1">
      <alignment horizontal="left" vertical="center"/>
    </xf>
    <xf numFmtId="0" fontId="8" fillId="0" borderId="56"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80" xfId="0" applyFont="1" applyFill="1" applyBorder="1" applyAlignment="1">
      <alignment horizontal="center" vertical="center"/>
    </xf>
    <xf numFmtId="0" fontId="8" fillId="18" borderId="90" xfId="0" applyFont="1" applyFill="1" applyBorder="1" applyAlignment="1">
      <alignment horizontal="center" vertical="center"/>
    </xf>
    <xf numFmtId="0" fontId="8" fillId="18" borderId="108" xfId="0" applyFont="1" applyFill="1" applyBorder="1" applyAlignment="1">
      <alignment horizontal="center" vertical="center"/>
    </xf>
    <xf numFmtId="0" fontId="8" fillId="18" borderId="41" xfId="0" applyFont="1" applyFill="1" applyBorder="1" applyAlignment="1">
      <alignment horizontal="center" vertical="center"/>
    </xf>
    <xf numFmtId="0" fontId="8" fillId="0" borderId="44" xfId="0" applyFont="1" applyFill="1" applyBorder="1" applyAlignment="1">
      <alignment horizontal="center" vertical="center"/>
    </xf>
    <xf numFmtId="0" fontId="8" fillId="0" borderId="105" xfId="0" applyFont="1" applyFill="1" applyBorder="1" applyAlignment="1">
      <alignment horizontal="center" vertical="center"/>
    </xf>
    <xf numFmtId="20" fontId="8" fillId="0" borderId="41" xfId="0" applyNumberFormat="1" applyFont="1" applyBorder="1" applyAlignment="1">
      <alignment horizontal="center" vertical="center"/>
    </xf>
    <xf numFmtId="20" fontId="8" fillId="0" borderId="28" xfId="0" applyNumberFormat="1" applyFont="1" applyBorder="1" applyAlignment="1">
      <alignment horizontal="center" vertical="center"/>
    </xf>
    <xf numFmtId="20" fontId="8" fillId="0" borderId="42" xfId="0" applyNumberFormat="1" applyFont="1" applyBorder="1" applyAlignment="1">
      <alignment horizontal="center" vertical="center"/>
    </xf>
    <xf numFmtId="0" fontId="8" fillId="18" borderId="89" xfId="0" applyFont="1" applyFill="1" applyBorder="1" applyAlignment="1">
      <alignment horizontal="center" vertical="center"/>
    </xf>
    <xf numFmtId="0" fontId="8" fillId="0" borderId="27" xfId="0" applyFont="1" applyBorder="1" applyAlignment="1">
      <alignment vertical="center"/>
    </xf>
    <xf numFmtId="0" fontId="0" fillId="0" borderId="20" xfId="0" applyBorder="1" applyAlignment="1">
      <alignment vertical="center"/>
    </xf>
    <xf numFmtId="0" fontId="8" fillId="0" borderId="84" xfId="0" applyFont="1" applyBorder="1" applyAlignment="1">
      <alignment horizontal="center" vertical="center"/>
    </xf>
    <xf numFmtId="0" fontId="8" fillId="0" borderId="79" xfId="0" applyFont="1" applyBorder="1" applyAlignment="1">
      <alignment horizontal="center" vertical="center"/>
    </xf>
    <xf numFmtId="0" fontId="8" fillId="0" borderId="106" xfId="0" applyFont="1" applyFill="1" applyBorder="1" applyAlignment="1">
      <alignment horizontal="center" vertical="center"/>
    </xf>
    <xf numFmtId="0" fontId="8" fillId="0" borderId="31" xfId="0" applyFont="1" applyBorder="1" applyAlignment="1">
      <alignment vertical="center"/>
    </xf>
    <xf numFmtId="0" fontId="0" fillId="0" borderId="27" xfId="0" applyBorder="1" applyAlignment="1">
      <alignment vertical="center"/>
    </xf>
    <xf numFmtId="0" fontId="40" fillId="0" borderId="4" xfId="0" applyFont="1" applyBorder="1" applyAlignment="1">
      <alignment horizontal="left" vertical="center"/>
    </xf>
    <xf numFmtId="0" fontId="0" fillId="0" borderId="0" xfId="0" applyBorder="1" applyAlignment="1">
      <alignment horizontal="left" vertical="center"/>
    </xf>
    <xf numFmtId="0" fontId="40" fillId="0" borderId="3" xfId="0" applyFont="1" applyBorder="1" applyAlignment="1">
      <alignment vertical="center"/>
    </xf>
    <xf numFmtId="0" fontId="0" fillId="0" borderId="29" xfId="0" applyBorder="1" applyAlignment="1">
      <alignment vertical="center"/>
    </xf>
    <xf numFmtId="0" fontId="8" fillId="0" borderId="29" xfId="0" applyFont="1" applyBorder="1" applyAlignment="1">
      <alignment horizontal="center" vertical="center"/>
    </xf>
    <xf numFmtId="0" fontId="8" fillId="0" borderId="30" xfId="0" applyFont="1" applyBorder="1" applyAlignment="1">
      <alignment horizontal="left" vertical="top"/>
    </xf>
    <xf numFmtId="0" fontId="8" fillId="0" borderId="0" xfId="0" applyFont="1" applyBorder="1" applyAlignment="1">
      <alignment horizontal="left" vertical="top"/>
    </xf>
    <xf numFmtId="0" fontId="8" fillId="18" borderId="107" xfId="0" applyFont="1" applyFill="1" applyBorder="1" applyAlignment="1">
      <alignment horizontal="center" vertical="center"/>
    </xf>
    <xf numFmtId="0" fontId="23" fillId="0" borderId="65" xfId="0" applyFont="1" applyBorder="1" applyAlignment="1">
      <alignment horizontal="center" vertical="center" wrapText="1"/>
    </xf>
    <xf numFmtId="0" fontId="23" fillId="0" borderId="102" xfId="0" applyFont="1" applyBorder="1" applyAlignment="1">
      <alignment horizontal="center" vertical="center" wrapText="1"/>
    </xf>
    <xf numFmtId="0" fontId="5" fillId="0" borderId="71" xfId="0" applyFont="1" applyBorder="1" applyAlignment="1">
      <alignment horizontal="center" vertical="center"/>
    </xf>
    <xf numFmtId="0" fontId="5" fillId="0" borderId="102" xfId="0" applyFont="1" applyBorder="1" applyAlignment="1">
      <alignment horizontal="center" vertical="center"/>
    </xf>
    <xf numFmtId="0" fontId="23" fillId="0" borderId="1" xfId="0" applyFont="1" applyBorder="1" applyAlignment="1">
      <alignment horizontal="left" vertical="top"/>
    </xf>
    <xf numFmtId="0" fontId="23" fillId="0" borderId="50" xfId="0" applyFont="1" applyBorder="1" applyAlignment="1">
      <alignment horizontal="left" vertical="top"/>
    </xf>
    <xf numFmtId="0" fontId="23" fillId="0" borderId="26" xfId="0" applyFont="1" applyBorder="1" applyAlignment="1">
      <alignment horizontal="left" vertical="top"/>
    </xf>
    <xf numFmtId="0" fontId="8" fillId="0" borderId="5" xfId="0" applyFont="1" applyFill="1" applyBorder="1" applyAlignment="1">
      <alignment horizontal="center" vertical="center"/>
    </xf>
    <xf numFmtId="0" fontId="8" fillId="0" borderId="78" xfId="0" applyFont="1" applyFill="1" applyBorder="1" applyAlignment="1">
      <alignment horizontal="center" vertical="center"/>
    </xf>
    <xf numFmtId="0" fontId="8" fillId="0" borderId="116" xfId="0" applyFont="1" applyFill="1" applyBorder="1" applyAlignment="1">
      <alignment horizontal="center" vertical="center"/>
    </xf>
    <xf numFmtId="0" fontId="8" fillId="0" borderId="77" xfId="0" applyFont="1" applyFill="1" applyBorder="1" applyAlignment="1">
      <alignment horizontal="center" vertical="center"/>
    </xf>
    <xf numFmtId="0" fontId="23" fillId="0" borderId="68" xfId="0" applyFont="1" applyBorder="1" applyAlignment="1">
      <alignment horizontal="center" vertical="center" wrapText="1"/>
    </xf>
    <xf numFmtId="0" fontId="23" fillId="0" borderId="71" xfId="0" applyFont="1" applyBorder="1" applyAlignment="1">
      <alignment horizontal="center" vertical="center" wrapText="1"/>
    </xf>
    <xf numFmtId="0" fontId="8" fillId="0" borderId="57" xfId="0" applyFont="1" applyBorder="1" applyAlignment="1">
      <alignment horizontal="center" vertical="center"/>
    </xf>
    <xf numFmtId="0" fontId="8" fillId="0" borderId="8" xfId="0" applyFont="1" applyBorder="1" applyAlignment="1">
      <alignment horizontal="center" vertical="center"/>
    </xf>
    <xf numFmtId="0" fontId="23" fillId="0" borderId="30" xfId="0" applyFont="1" applyBorder="1" applyAlignment="1">
      <alignment horizontal="left" vertical="top"/>
    </xf>
    <xf numFmtId="0" fontId="23" fillId="0" borderId="3" xfId="0" applyFont="1" applyBorder="1" applyAlignment="1">
      <alignment horizontal="left" vertical="top"/>
    </xf>
    <xf numFmtId="0" fontId="23" fillId="0" borderId="29" xfId="0" applyFont="1" applyBorder="1" applyAlignment="1">
      <alignment horizontal="left" vertical="top"/>
    </xf>
    <xf numFmtId="0" fontId="23" fillId="0" borderId="31" xfId="0" applyFont="1" applyBorder="1" applyAlignment="1">
      <alignment horizontal="left" vertical="top"/>
    </xf>
    <xf numFmtId="0" fontId="23" fillId="0" borderId="27" xfId="0" applyFont="1" applyBorder="1" applyAlignment="1">
      <alignment horizontal="left" vertical="top"/>
    </xf>
    <xf numFmtId="0" fontId="23" fillId="0" borderId="20" xfId="0" applyFont="1" applyBorder="1" applyAlignment="1">
      <alignment horizontal="left" vertical="top"/>
    </xf>
    <xf numFmtId="0" fontId="8" fillId="0" borderId="84"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79" xfId="0" applyFont="1" applyFill="1" applyBorder="1" applyAlignment="1">
      <alignment horizontal="center" vertical="center"/>
    </xf>
    <xf numFmtId="0" fontId="5" fillId="0" borderId="33" xfId="0" applyFont="1" applyBorder="1" applyAlignment="1">
      <alignment horizontal="center" vertical="center"/>
    </xf>
    <xf numFmtId="0" fontId="5" fillId="0" borderId="27" xfId="0" applyFont="1" applyBorder="1" applyAlignment="1">
      <alignment horizontal="center" vertical="center"/>
    </xf>
    <xf numFmtId="0" fontId="5" fillId="0" borderId="115" xfId="0" applyFont="1" applyBorder="1" applyAlignment="1">
      <alignment horizontal="center" vertical="center"/>
    </xf>
    <xf numFmtId="0" fontId="5" fillId="0" borderId="104" xfId="0" applyFont="1" applyBorder="1" applyAlignment="1">
      <alignment horizontal="center" vertical="center"/>
    </xf>
    <xf numFmtId="0" fontId="5" fillId="0" borderId="114" xfId="0" applyFont="1" applyBorder="1" applyAlignment="1">
      <alignment horizontal="center" vertical="center"/>
    </xf>
    <xf numFmtId="0" fontId="5" fillId="0" borderId="5" xfId="0" applyFont="1" applyBorder="1" applyAlignment="1">
      <alignment horizontal="center" vertical="center"/>
    </xf>
    <xf numFmtId="0" fontId="5" fillId="0" borderId="110" xfId="0" applyFont="1" applyBorder="1" applyAlignment="1">
      <alignment horizontal="center" vertical="center"/>
    </xf>
    <xf numFmtId="0" fontId="8" fillId="0" borderId="6" xfId="0" applyFont="1" applyFill="1" applyBorder="1" applyAlignment="1">
      <alignment horizontal="center" vertical="center"/>
    </xf>
    <xf numFmtId="0" fontId="8" fillId="0" borderId="81" xfId="0" applyFont="1" applyFill="1" applyBorder="1" applyAlignment="1">
      <alignment horizontal="center" vertical="center"/>
    </xf>
    <xf numFmtId="0" fontId="40" fillId="0" borderId="0" xfId="0" applyFont="1" applyBorder="1" applyAlignment="1">
      <alignment horizontal="right" vertical="center"/>
    </xf>
    <xf numFmtId="0" fontId="40" fillId="0" borderId="13" xfId="0" applyFont="1" applyBorder="1" applyAlignment="1">
      <alignment horizontal="right" vertical="center"/>
    </xf>
    <xf numFmtId="0" fontId="5" fillId="0" borderId="6" xfId="0" applyFont="1" applyBorder="1" applyAlignment="1">
      <alignment horizontal="center" vertical="center"/>
    </xf>
    <xf numFmtId="0" fontId="5" fillId="0" borderId="59" xfId="0" applyFont="1" applyBorder="1" applyAlignment="1">
      <alignment horizontal="center" vertical="center"/>
    </xf>
    <xf numFmtId="0" fontId="5" fillId="0" borderId="130" xfId="0" applyFont="1" applyBorder="1" applyAlignment="1">
      <alignment horizontal="center" vertical="center"/>
    </xf>
    <xf numFmtId="0" fontId="15" fillId="0" borderId="103" xfId="0" applyFont="1" applyBorder="1" applyAlignment="1">
      <alignment horizontal="center" vertical="center"/>
    </xf>
    <xf numFmtId="20" fontId="7" fillId="0" borderId="41" xfId="0" applyNumberFormat="1" applyFont="1" applyBorder="1" applyAlignment="1">
      <alignment horizontal="center" vertical="center"/>
    </xf>
    <xf numFmtId="0" fontId="7" fillId="0" borderId="28" xfId="0" applyFont="1" applyBorder="1" applyAlignment="1">
      <alignment horizontal="center" vertical="center"/>
    </xf>
    <xf numFmtId="20" fontId="7" fillId="0" borderId="108" xfId="0" applyNumberFormat="1" applyFont="1" applyBorder="1" applyAlignment="1">
      <alignment horizontal="center" vertical="center"/>
    </xf>
    <xf numFmtId="20" fontId="7" fillId="0" borderId="45" xfId="0" applyNumberFormat="1" applyFont="1" applyBorder="1" applyAlignment="1">
      <alignment horizontal="center" vertical="center"/>
    </xf>
    <xf numFmtId="20" fontId="7" fillId="0" borderId="109" xfId="0" applyNumberFormat="1" applyFont="1" applyBorder="1" applyAlignment="1">
      <alignment horizontal="center" vertical="center"/>
    </xf>
    <xf numFmtId="20" fontId="7" fillId="0" borderId="84" xfId="0" applyNumberFormat="1" applyFont="1" applyBorder="1" applyAlignment="1">
      <alignment horizontal="center" vertical="center"/>
    </xf>
    <xf numFmtId="20" fontId="7" fillId="0" borderId="87" xfId="0" applyNumberFormat="1" applyFont="1" applyBorder="1" applyAlignment="1">
      <alignment horizontal="center" vertical="center"/>
    </xf>
    <xf numFmtId="0" fontId="7" fillId="0" borderId="3" xfId="0" applyFont="1" applyBorder="1" applyAlignment="1">
      <alignment horizontal="center" vertical="center"/>
    </xf>
    <xf numFmtId="0" fontId="7" fillId="0" borderId="88" xfId="0" applyFont="1" applyBorder="1" applyAlignment="1">
      <alignment horizontal="center" vertical="center"/>
    </xf>
    <xf numFmtId="20" fontId="7" fillId="0" borderId="90" xfId="0" applyNumberFormat="1" applyFont="1" applyBorder="1" applyAlignment="1">
      <alignment horizontal="center" vertical="center"/>
    </xf>
    <xf numFmtId="0" fontId="7" fillId="0" borderId="13" xfId="0" applyFont="1" applyBorder="1" applyAlignment="1">
      <alignment horizontal="center" vertical="center"/>
    </xf>
    <xf numFmtId="0" fontId="7" fillId="0" borderId="90"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89" xfId="0" applyFont="1" applyFill="1" applyBorder="1" applyAlignment="1">
      <alignment horizontal="center" vertical="center"/>
    </xf>
    <xf numFmtId="0" fontId="7" fillId="0" borderId="41" xfId="0" applyFont="1" applyFill="1" applyBorder="1" applyAlignment="1">
      <alignment horizontal="center" vertical="center"/>
    </xf>
    <xf numFmtId="0" fontId="7" fillId="0" borderId="28" xfId="0" applyFont="1" applyFill="1" applyBorder="1" applyAlignment="1">
      <alignment horizontal="center" vertical="center"/>
    </xf>
    <xf numFmtId="0" fontId="7" fillId="0" borderId="42" xfId="0" applyFont="1" applyFill="1" applyBorder="1" applyAlignment="1">
      <alignment horizontal="center" vertical="center"/>
    </xf>
    <xf numFmtId="0" fontId="8" fillId="0" borderId="9" xfId="0" applyFont="1" applyBorder="1" applyAlignment="1">
      <alignment horizontal="center" vertical="center"/>
    </xf>
    <xf numFmtId="0" fontId="8" fillId="0" borderId="111" xfId="0" applyFont="1" applyBorder="1" applyAlignment="1">
      <alignment horizontal="center" vertical="center"/>
    </xf>
    <xf numFmtId="0" fontId="8" fillId="0" borderId="112"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4" fillId="0" borderId="0" xfId="0" applyFont="1" applyAlignment="1">
      <alignment horizontal="center" vertical="center"/>
    </xf>
    <xf numFmtId="0" fontId="41" fillId="0" borderId="44" xfId="0" applyFont="1" applyFill="1" applyBorder="1" applyAlignment="1">
      <alignment horizontal="center" vertical="center"/>
    </xf>
    <xf numFmtId="0" fontId="41" fillId="0" borderId="105" xfId="0" applyFont="1" applyFill="1" applyBorder="1" applyAlignment="1">
      <alignment horizontal="center" vertical="center"/>
    </xf>
    <xf numFmtId="0" fontId="8" fillId="15" borderId="44" xfId="0" applyFont="1" applyFill="1" applyBorder="1" applyAlignment="1">
      <alignment horizontal="center" vertical="center"/>
    </xf>
    <xf numFmtId="0" fontId="8" fillId="15" borderId="105" xfId="0" applyFont="1" applyFill="1" applyBorder="1" applyAlignment="1">
      <alignment horizontal="center" vertical="center"/>
    </xf>
    <xf numFmtId="0" fontId="8" fillId="15" borderId="37" xfId="0" applyFont="1" applyFill="1" applyBorder="1" applyAlignment="1">
      <alignment horizontal="center" vertical="center"/>
    </xf>
    <xf numFmtId="0" fontId="8" fillId="15" borderId="38" xfId="0" applyFont="1" applyFill="1" applyBorder="1" applyAlignment="1">
      <alignment horizontal="center" vertical="center"/>
    </xf>
    <xf numFmtId="0" fontId="7" fillId="0" borderId="84"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79" xfId="0" applyFont="1" applyFill="1" applyBorder="1" applyAlignment="1">
      <alignment horizontal="center" vertical="center"/>
    </xf>
    <xf numFmtId="0" fontId="8" fillId="0" borderId="101" xfId="0" applyFont="1" applyFill="1" applyBorder="1" applyAlignment="1">
      <alignment horizontal="center" vertical="center"/>
    </xf>
    <xf numFmtId="0" fontId="8" fillId="0" borderId="85" xfId="0" applyFont="1" applyFill="1" applyBorder="1" applyAlignment="1">
      <alignment horizontal="center" vertical="center"/>
    </xf>
    <xf numFmtId="0" fontId="8" fillId="0" borderId="8" xfId="0" applyFont="1" applyFill="1" applyBorder="1" applyAlignment="1">
      <alignment horizontal="center" vertical="center"/>
    </xf>
    <xf numFmtId="20" fontId="8" fillId="0" borderId="5" xfId="0" applyNumberFormat="1" applyFont="1" applyBorder="1" applyAlignment="1">
      <alignment horizontal="center" vertical="center"/>
    </xf>
    <xf numFmtId="20" fontId="8" fillId="0" borderId="50" xfId="0" applyNumberFormat="1" applyFont="1" applyBorder="1" applyAlignment="1">
      <alignment horizontal="center" vertical="center"/>
    </xf>
    <xf numFmtId="20" fontId="8" fillId="0" borderId="26" xfId="0" applyNumberFormat="1" applyFont="1" applyBorder="1" applyAlignment="1">
      <alignment horizontal="center" vertical="center"/>
    </xf>
    <xf numFmtId="20" fontId="8" fillId="0" borderId="7" xfId="0" applyNumberFormat="1" applyFont="1" applyBorder="1" applyAlignment="1">
      <alignment horizontal="center" vertical="center"/>
    </xf>
    <xf numFmtId="20" fontId="8" fillId="0" borderId="8" xfId="0" applyNumberFormat="1" applyFont="1" applyBorder="1" applyAlignment="1">
      <alignment horizontal="center" vertical="center"/>
    </xf>
    <xf numFmtId="0" fontId="8" fillId="0" borderId="1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59" xfId="0" applyFont="1" applyFill="1" applyBorder="1" applyAlignment="1">
      <alignment horizontal="center" vertical="center"/>
    </xf>
    <xf numFmtId="20" fontId="8" fillId="0" borderId="82" xfId="0" applyNumberFormat="1" applyFont="1" applyBorder="1" applyAlignment="1">
      <alignment horizontal="center" vertical="center"/>
    </xf>
    <xf numFmtId="20" fontId="8" fillId="0" borderId="85" xfId="0" applyNumberFormat="1" applyFont="1" applyBorder="1" applyAlignment="1">
      <alignment horizontal="center" vertical="center"/>
    </xf>
    <xf numFmtId="20" fontId="8" fillId="0" borderId="83" xfId="0" applyNumberFormat="1" applyFont="1" applyBorder="1" applyAlignment="1">
      <alignment horizontal="center" vertical="center"/>
    </xf>
    <xf numFmtId="20" fontId="8" fillId="0" borderId="6" xfId="0" applyNumberFormat="1" applyFont="1" applyBorder="1" applyAlignment="1">
      <alignment horizontal="center" vertical="center"/>
    </xf>
    <xf numFmtId="20" fontId="8" fillId="0" borderId="59" xfId="0" applyNumberFormat="1" applyFont="1" applyBorder="1" applyAlignment="1">
      <alignment horizontal="center" vertical="center"/>
    </xf>
    <xf numFmtId="20" fontId="8" fillId="0" borderId="25" xfId="0" applyNumberFormat="1" applyFont="1" applyBorder="1" applyAlignment="1">
      <alignment horizontal="center" vertical="center"/>
    </xf>
    <xf numFmtId="20" fontId="8" fillId="0" borderId="10" xfId="0" applyNumberFormat="1" applyFont="1" applyBorder="1" applyAlignment="1">
      <alignment horizontal="center" vertical="center"/>
    </xf>
    <xf numFmtId="20" fontId="8" fillId="0" borderId="11" xfId="0" applyNumberFormat="1" applyFont="1" applyBorder="1" applyAlignment="1">
      <alignment horizontal="center" vertical="center"/>
    </xf>
    <xf numFmtId="20" fontId="8" fillId="0" borderId="111" xfId="0" applyNumberFormat="1" applyFont="1" applyBorder="1" applyAlignment="1">
      <alignment horizontal="center" vertical="center"/>
    </xf>
    <xf numFmtId="20" fontId="8" fillId="0" borderId="112" xfId="0" applyNumberFormat="1" applyFont="1" applyBorder="1" applyAlignment="1">
      <alignment horizontal="center" vertical="center"/>
    </xf>
    <xf numFmtId="20" fontId="8" fillId="0" borderId="9" xfId="0" applyNumberFormat="1" applyFont="1" applyBorder="1" applyAlignment="1">
      <alignment horizontal="center" vertical="center"/>
    </xf>
    <xf numFmtId="20" fontId="8" fillId="0" borderId="113" xfId="0" applyNumberFormat="1" applyFont="1" applyBorder="1" applyAlignment="1">
      <alignment horizontal="center" vertical="center"/>
    </xf>
    <xf numFmtId="20" fontId="8" fillId="0" borderId="12" xfId="0" applyNumberFormat="1" applyFont="1" applyBorder="1" applyAlignment="1">
      <alignment horizontal="center" vertical="center"/>
    </xf>
    <xf numFmtId="0" fontId="4" fillId="0" borderId="82" xfId="0" applyFont="1" applyBorder="1" applyAlignment="1">
      <alignment horizontal="center" vertical="center"/>
    </xf>
    <xf numFmtId="0" fontId="4" fillId="0" borderId="85" xfId="0" applyFont="1" applyBorder="1" applyAlignment="1">
      <alignment horizontal="center" vertical="center"/>
    </xf>
    <xf numFmtId="0" fontId="8" fillId="15" borderId="39" xfId="0" applyFont="1" applyFill="1" applyBorder="1" applyAlignment="1">
      <alignment horizontal="center" vertical="center"/>
    </xf>
    <xf numFmtId="20" fontId="7" fillId="0" borderId="39" xfId="0" applyNumberFormat="1" applyFont="1" applyBorder="1" applyAlignment="1">
      <alignment horizontal="center" vertical="center"/>
    </xf>
    <xf numFmtId="0" fontId="7" fillId="0" borderId="37" xfId="0" applyFont="1" applyBorder="1" applyAlignment="1">
      <alignment horizontal="center" vertical="center"/>
    </xf>
    <xf numFmtId="20" fontId="7" fillId="0" borderId="33" xfId="0" applyNumberFormat="1" applyFont="1" applyBorder="1" applyAlignment="1">
      <alignment horizontal="center" vertical="center"/>
    </xf>
    <xf numFmtId="20" fontId="7" fillId="0" borderId="27" xfId="0" applyNumberFormat="1" applyFont="1" applyBorder="1" applyAlignment="1">
      <alignment horizontal="center" vertical="center"/>
    </xf>
    <xf numFmtId="20" fontId="7" fillId="0" borderId="34" xfId="0" applyNumberFormat="1" applyFont="1" applyBorder="1" applyAlignment="1">
      <alignment horizontal="center" vertical="center"/>
    </xf>
    <xf numFmtId="0" fontId="8" fillId="15" borderId="87" xfId="0" applyFont="1" applyFill="1" applyBorder="1" applyAlignment="1">
      <alignment horizontal="center" vertical="center"/>
    </xf>
    <xf numFmtId="0" fontId="8" fillId="15" borderId="3" xfId="0" applyFont="1" applyFill="1" applyBorder="1" applyAlignment="1">
      <alignment horizontal="center" vertical="center"/>
    </xf>
    <xf numFmtId="0" fontId="8" fillId="15" borderId="88" xfId="0" applyFont="1" applyFill="1" applyBorder="1" applyAlignment="1">
      <alignment horizontal="center" vertical="center"/>
    </xf>
    <xf numFmtId="0" fontId="4" fillId="0" borderId="86" xfId="0" applyFont="1" applyBorder="1" applyAlignment="1">
      <alignment horizontal="center" vertical="center"/>
    </xf>
    <xf numFmtId="0" fontId="8" fillId="15" borderId="33" xfId="0" applyFont="1" applyFill="1" applyBorder="1" applyAlignment="1">
      <alignment horizontal="center" vertical="center"/>
    </xf>
    <xf numFmtId="0" fontId="8" fillId="15" borderId="34" xfId="0" applyFont="1" applyFill="1" applyBorder="1" applyAlignment="1">
      <alignment horizontal="center" vertical="center"/>
    </xf>
    <xf numFmtId="176" fontId="8" fillId="0" borderId="39" xfId="0" applyNumberFormat="1" applyFont="1" applyFill="1" applyBorder="1" applyAlignment="1">
      <alignment horizontal="center" vertical="center"/>
    </xf>
    <xf numFmtId="176" fontId="8" fillId="0" borderId="37" xfId="0" applyNumberFormat="1" applyFont="1" applyFill="1" applyBorder="1" applyAlignment="1">
      <alignment horizontal="center" vertical="center"/>
    </xf>
    <xf numFmtId="0" fontId="8" fillId="0" borderId="37" xfId="0" applyFont="1" applyFill="1" applyBorder="1" applyAlignment="1">
      <alignment horizontal="center" vertical="center"/>
    </xf>
    <xf numFmtId="0" fontId="8" fillId="0" borderId="38" xfId="0" applyFont="1" applyFill="1" applyBorder="1" applyAlignment="1">
      <alignment horizontal="center" vertical="center"/>
    </xf>
    <xf numFmtId="0" fontId="8" fillId="15" borderId="84" xfId="0" applyFont="1" applyFill="1" applyBorder="1" applyAlignment="1">
      <alignment horizontal="center" vertical="center"/>
    </xf>
    <xf numFmtId="0" fontId="8" fillId="15" borderId="15" xfId="0" applyFont="1" applyFill="1" applyBorder="1" applyAlignment="1">
      <alignment horizontal="center" vertical="center"/>
    </xf>
    <xf numFmtId="0" fontId="8" fillId="15" borderId="79" xfId="0" applyFont="1" applyFill="1" applyBorder="1" applyAlignment="1">
      <alignment horizontal="center" vertical="center"/>
    </xf>
    <xf numFmtId="0" fontId="8" fillId="15" borderId="106" xfId="0" applyFont="1" applyFill="1" applyBorder="1" applyAlignment="1">
      <alignment horizontal="center" vertical="center"/>
    </xf>
    <xf numFmtId="0" fontId="8" fillId="13" borderId="84" xfId="0" applyFont="1" applyFill="1" applyBorder="1" applyAlignment="1">
      <alignment horizontal="center" vertical="center"/>
    </xf>
    <xf numFmtId="0" fontId="8" fillId="13" borderId="15" xfId="0" applyFont="1" applyFill="1" applyBorder="1" applyAlignment="1">
      <alignment horizontal="center" vertical="center"/>
    </xf>
    <xf numFmtId="0" fontId="8" fillId="13" borderId="79" xfId="0" applyFont="1" applyFill="1" applyBorder="1" applyAlignment="1">
      <alignment horizontal="center" vertical="center"/>
    </xf>
    <xf numFmtId="0" fontId="8" fillId="0" borderId="39" xfId="0" applyFont="1" applyFill="1" applyBorder="1" applyAlignment="1">
      <alignment horizontal="center" vertical="center"/>
    </xf>
    <xf numFmtId="0" fontId="7" fillId="0" borderId="38" xfId="0" applyFont="1" applyBorder="1" applyAlignment="1">
      <alignment horizontal="center" vertical="center"/>
    </xf>
    <xf numFmtId="20" fontId="7" fillId="0" borderId="106" xfId="0" applyNumberFormat="1" applyFont="1" applyBorder="1" applyAlignment="1">
      <alignment horizontal="center" vertical="center"/>
    </xf>
    <xf numFmtId="20" fontId="7" fillId="0" borderId="44" xfId="0" applyNumberFormat="1" applyFont="1" applyBorder="1" applyAlignment="1">
      <alignment horizontal="center" vertical="center"/>
    </xf>
    <xf numFmtId="20" fontId="7" fillId="0" borderId="105" xfId="0" applyNumberFormat="1" applyFont="1" applyBorder="1" applyAlignment="1">
      <alignment horizontal="center" vertical="center"/>
    </xf>
    <xf numFmtId="0" fontId="6" fillId="0" borderId="0" xfId="0" applyFont="1" applyBorder="1" applyAlignment="1">
      <alignment horizontal="center" vertical="center"/>
    </xf>
    <xf numFmtId="0" fontId="8" fillId="0" borderId="24" xfId="0" applyFont="1" applyBorder="1" applyAlignment="1">
      <alignment horizontal="center" vertical="center"/>
    </xf>
    <xf numFmtId="0" fontId="8" fillId="0" borderId="127" xfId="0" applyFont="1" applyBorder="1" applyAlignment="1">
      <alignment horizontal="center" vertical="center"/>
    </xf>
    <xf numFmtId="0" fontId="8" fillId="0" borderId="128" xfId="0" applyFont="1" applyBorder="1" applyAlignment="1">
      <alignment horizontal="center" vertical="center"/>
    </xf>
    <xf numFmtId="0" fontId="8" fillId="0" borderId="129" xfId="0" applyFont="1" applyBorder="1" applyAlignment="1">
      <alignment horizontal="center" vertical="center"/>
    </xf>
    <xf numFmtId="0" fontId="8" fillId="0" borderId="18" xfId="0" applyFont="1" applyBorder="1" applyAlignment="1">
      <alignment horizontal="center" vertical="center"/>
    </xf>
    <xf numFmtId="0" fontId="7" fillId="0" borderId="0" xfId="0" applyFont="1" applyBorder="1" applyAlignment="1">
      <alignment horizontal="center" vertical="center"/>
    </xf>
    <xf numFmtId="0" fontId="8" fillId="0" borderId="122" xfId="0" applyFont="1" applyBorder="1" applyAlignment="1">
      <alignment horizontal="center" vertical="center"/>
    </xf>
    <xf numFmtId="0" fontId="8" fillId="0" borderId="123" xfId="0" applyFont="1" applyBorder="1" applyAlignment="1">
      <alignment horizontal="center" vertical="center"/>
    </xf>
    <xf numFmtId="0" fontId="8" fillId="0" borderId="120" xfId="0" applyFont="1" applyBorder="1" applyAlignment="1">
      <alignment horizontal="center" vertical="center"/>
    </xf>
    <xf numFmtId="0" fontId="8" fillId="0" borderId="30" xfId="0" applyFont="1" applyBorder="1" applyAlignment="1">
      <alignment vertical="center"/>
    </xf>
    <xf numFmtId="0" fontId="8" fillId="0" borderId="4" xfId="0" applyFont="1" applyBorder="1" applyAlignment="1">
      <alignment vertical="center"/>
    </xf>
    <xf numFmtId="0" fontId="8" fillId="0" borderId="117" xfId="0" applyFont="1" applyBorder="1" applyAlignment="1">
      <alignment horizontal="center" vertical="center"/>
    </xf>
    <xf numFmtId="0" fontId="8" fillId="0" borderId="124" xfId="0" applyFont="1" applyBorder="1" applyAlignment="1">
      <alignment horizontal="center" vertical="center"/>
    </xf>
    <xf numFmtId="0" fontId="8" fillId="0" borderId="118" xfId="0" applyFont="1" applyBorder="1" applyAlignment="1">
      <alignment horizontal="center" vertical="center"/>
    </xf>
    <xf numFmtId="0" fontId="8" fillId="0" borderId="125" xfId="0" applyFont="1" applyBorder="1" applyAlignment="1">
      <alignment horizontal="center" vertical="center"/>
    </xf>
    <xf numFmtId="0" fontId="8" fillId="0" borderId="119" xfId="0" applyFont="1" applyBorder="1" applyAlignment="1">
      <alignment horizontal="center" vertical="center"/>
    </xf>
    <xf numFmtId="0" fontId="8" fillId="0" borderId="126" xfId="0" applyFont="1" applyBorder="1" applyAlignment="1">
      <alignment horizontal="center" vertical="center"/>
    </xf>
    <xf numFmtId="0" fontId="5" fillId="0" borderId="84" xfId="0" applyFont="1" applyBorder="1" applyAlignment="1">
      <alignment horizontal="center" vertical="center"/>
    </xf>
    <xf numFmtId="0" fontId="5" fillId="0" borderId="79" xfId="0" applyFont="1" applyBorder="1" applyAlignment="1">
      <alignment horizontal="center" vertical="center"/>
    </xf>
    <xf numFmtId="0" fontId="4" fillId="0" borderId="0" xfId="0" applyFont="1" applyBorder="1" applyAlignment="1">
      <alignment horizontal="center" vertical="center"/>
    </xf>
    <xf numFmtId="0" fontId="33" fillId="0" borderId="3" xfId="0" applyFont="1" applyBorder="1" applyAlignment="1">
      <alignment horizontal="right" vertical="center" wrapText="1"/>
    </xf>
    <xf numFmtId="0" fontId="33" fillId="0" borderId="0" xfId="0" applyFont="1" applyBorder="1" applyAlignment="1">
      <alignment horizontal="right" vertical="center" wrapText="1"/>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323850</xdr:colOff>
      <xdr:row>3</xdr:row>
      <xdr:rowOff>171450</xdr:rowOff>
    </xdr:from>
    <xdr:to>
      <xdr:col>19</xdr:col>
      <xdr:colOff>361950</xdr:colOff>
      <xdr:row>17</xdr:row>
      <xdr:rowOff>123825</xdr:rowOff>
    </xdr:to>
    <xdr:sp macro="" textlink="">
      <xdr:nvSpPr>
        <xdr:cNvPr id="2" name="爆発 2 1"/>
        <xdr:cNvSpPr/>
      </xdr:nvSpPr>
      <xdr:spPr>
        <a:xfrm>
          <a:off x="2552700" y="1171575"/>
          <a:ext cx="8305800" cy="3952875"/>
        </a:xfrm>
        <a:prstGeom prst="irregularSeal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2800"/>
            <a:t>これは７月段階です。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123825</xdr:colOff>
      <xdr:row>9</xdr:row>
      <xdr:rowOff>85725</xdr:rowOff>
    </xdr:from>
    <xdr:to>
      <xdr:col>4</xdr:col>
      <xdr:colOff>1019175</xdr:colOff>
      <xdr:row>21</xdr:row>
      <xdr:rowOff>0</xdr:rowOff>
    </xdr:to>
    <xdr:sp macro="" textlink="">
      <xdr:nvSpPr>
        <xdr:cNvPr id="1025" name="Rectangle 1"/>
        <xdr:cNvSpPr>
          <a:spLocks noChangeArrowheads="1"/>
        </xdr:cNvSpPr>
      </xdr:nvSpPr>
      <xdr:spPr bwMode="auto">
        <a:xfrm>
          <a:off x="123825" y="1838325"/>
          <a:ext cx="5695950" cy="2714625"/>
        </a:xfrm>
        <a:prstGeom prst="rect">
          <a:avLst/>
        </a:prstGeom>
        <a:solidFill>
          <a:srgbClr val="FFCC99"/>
        </a:solidFill>
        <a:ln w="9525">
          <a:solidFill>
            <a:srgbClr val="000000"/>
          </a:solidFill>
          <a:miter lim="800000"/>
          <a:headEnd/>
          <a:tailEnd/>
        </a:ln>
      </xdr:spPr>
      <xdr:txBody>
        <a:bodyPr vertOverflow="clip" wrap="square" lIns="36576" tIns="18288" rIns="0" bIns="0" anchor="t" upright="1"/>
        <a:lstStyle/>
        <a:p>
          <a:pPr algn="l" rtl="1">
            <a:defRPr sz="1000"/>
          </a:pPr>
          <a:endParaRPr lang="ja-JP" altLang="en-US" sz="1100" b="1" i="0" strike="noStrike">
            <a:solidFill>
              <a:srgbClr val="003300"/>
            </a:solidFill>
            <a:latin typeface="ＭＳ Ｐゴシック"/>
            <a:ea typeface="ＭＳ Ｐゴシック"/>
          </a:endParaRPr>
        </a:p>
        <a:p>
          <a:pPr algn="l" rtl="1">
            <a:lnSpc>
              <a:spcPts val="1300"/>
            </a:lnSpc>
            <a:defRPr sz="1000"/>
          </a:pPr>
          <a:r>
            <a:rPr lang="ja-JP" altLang="en-US" sz="1100" b="1" i="0" strike="noStrike">
              <a:solidFill>
                <a:srgbClr val="003300"/>
              </a:solidFill>
              <a:latin typeface="ＭＳ Ｐゴシック"/>
              <a:ea typeface="ＭＳ Ｐゴシック"/>
            </a:rPr>
            <a:t>　このシートの使い方　　</a:t>
          </a:r>
        </a:p>
        <a:p>
          <a:pPr algn="l" rtl="1">
            <a:lnSpc>
              <a:spcPts val="1300"/>
            </a:lnSpc>
            <a:defRPr sz="1000"/>
          </a:pPr>
          <a:r>
            <a:rPr lang="ja-JP" altLang="en-US" sz="1100" b="1" i="0" strike="noStrike">
              <a:solidFill>
                <a:srgbClr val="003300"/>
              </a:solidFill>
              <a:latin typeface="ＭＳ Ｐゴシック"/>
              <a:ea typeface="ＭＳ Ｐゴシック"/>
            </a:rPr>
            <a:t>　　①予選記入用に、各ブロックの星取表として得点を入力する（左下のみ入力すると</a:t>
          </a:r>
          <a:endParaRPr lang="en-US" altLang="ja-JP" sz="1100" b="1" i="0" strike="noStrike">
            <a:solidFill>
              <a:srgbClr val="003300"/>
            </a:solidFill>
            <a:latin typeface="ＭＳ Ｐゴシック"/>
            <a:ea typeface="ＭＳ Ｐゴシック"/>
          </a:endParaRPr>
        </a:p>
        <a:p>
          <a:pPr algn="l" rtl="1">
            <a:lnSpc>
              <a:spcPts val="1300"/>
            </a:lnSpc>
            <a:defRPr sz="1000"/>
          </a:pPr>
          <a:r>
            <a:rPr lang="ja-JP" altLang="en-US" sz="1100" b="1" i="0" strike="noStrike">
              <a:solidFill>
                <a:srgbClr val="003300"/>
              </a:solidFill>
              <a:latin typeface="ＭＳ Ｐゴシック"/>
              <a:ea typeface="ＭＳ Ｐゴシック"/>
            </a:rPr>
            <a:t>　　　　右上に自動的に反映します）と、○、</a:t>
          </a:r>
          <a:r>
            <a:rPr lang="en-US" altLang="ja-JP" sz="1100" b="1" i="0" strike="noStrike">
              <a:solidFill>
                <a:srgbClr val="003300"/>
              </a:solidFill>
              <a:latin typeface="ＭＳ Ｐゴシック"/>
              <a:ea typeface="ＭＳ Ｐゴシック"/>
            </a:rPr>
            <a:t>×</a:t>
          </a:r>
          <a:r>
            <a:rPr lang="ja-JP" altLang="en-US" sz="1100" b="1" i="0" strike="noStrike">
              <a:solidFill>
                <a:srgbClr val="003300"/>
              </a:solidFill>
              <a:latin typeface="ＭＳ Ｐゴシック"/>
              <a:ea typeface="ＭＳ Ｐゴシック"/>
            </a:rPr>
            <a:t>が出ます。</a:t>
          </a:r>
        </a:p>
        <a:p>
          <a:pPr algn="l" rtl="1">
            <a:defRPr sz="1000"/>
          </a:pPr>
          <a:r>
            <a:rPr lang="ja-JP" altLang="en-US" sz="1100" b="1" i="0" strike="noStrike">
              <a:solidFill>
                <a:srgbClr val="003300"/>
              </a:solidFill>
              <a:latin typeface="ＭＳ Ｐゴシック"/>
              <a:ea typeface="ＭＳ Ｐゴシック"/>
            </a:rPr>
            <a:t>　　　勝ち数が多いチームが高い順位となるようにしています。</a:t>
          </a:r>
        </a:p>
        <a:p>
          <a:pPr algn="l" rtl="1">
            <a:lnSpc>
              <a:spcPts val="1300"/>
            </a:lnSpc>
            <a:defRPr sz="1000"/>
          </a:pPr>
          <a:r>
            <a:rPr lang="ja-JP" altLang="en-US" sz="1100" b="1" i="0" strike="noStrike">
              <a:solidFill>
                <a:srgbClr val="003300"/>
              </a:solidFill>
              <a:latin typeface="ＭＳ Ｐゴシック"/>
              <a:ea typeface="ＭＳ Ｐゴシック"/>
            </a:rPr>
            <a:t>　　　（あくまで、勝ち数のみなので、負けや引き分けも見てください）</a:t>
          </a:r>
        </a:p>
        <a:p>
          <a:pPr algn="l" rtl="1">
            <a:lnSpc>
              <a:spcPts val="1300"/>
            </a:lnSpc>
            <a:defRPr sz="1000"/>
          </a:pPr>
          <a:r>
            <a:rPr lang="ja-JP" altLang="en-US" sz="1100" b="1" i="0" strike="noStrike">
              <a:solidFill>
                <a:srgbClr val="003300"/>
              </a:solidFill>
              <a:latin typeface="ＭＳ Ｐゴシック"/>
              <a:ea typeface="ＭＳ Ｐゴシック"/>
            </a:rPr>
            <a:t>　　　得失点も計算するように改良しました！</a:t>
          </a:r>
          <a:endParaRPr lang="en-US" altLang="ja-JP" sz="1100" b="1" i="0" strike="noStrike">
            <a:solidFill>
              <a:srgbClr val="003300"/>
            </a:solidFill>
            <a:latin typeface="ＭＳ Ｐゴシック"/>
            <a:ea typeface="ＭＳ Ｐゴシック"/>
          </a:endParaRPr>
        </a:p>
        <a:p>
          <a:pPr algn="l" rtl="1">
            <a:lnSpc>
              <a:spcPts val="1300"/>
            </a:lnSpc>
            <a:defRPr sz="1000"/>
          </a:pPr>
          <a:r>
            <a:rPr lang="ja-JP" altLang="en-US" sz="1100" b="1" i="0" strike="noStrike">
              <a:solidFill>
                <a:srgbClr val="003300"/>
              </a:solidFill>
              <a:latin typeface="ＭＳ Ｐゴシック"/>
              <a:ea typeface="ＭＳ Ｐゴシック"/>
            </a:rPr>
            <a:t>　　②各ブロックの順位は、下に記入欄があるので、学校名を入力してください。</a:t>
          </a:r>
        </a:p>
        <a:p>
          <a:pPr algn="l" rtl="1">
            <a:defRPr sz="1000"/>
          </a:pPr>
          <a:r>
            <a:rPr lang="ja-JP" altLang="en-US" sz="1100" b="1" i="0" strike="noStrike">
              <a:solidFill>
                <a:srgbClr val="003300"/>
              </a:solidFill>
              <a:latin typeface="ＭＳ Ｐゴシック"/>
              <a:ea typeface="ＭＳ Ｐゴシック"/>
            </a:rPr>
            <a:t>　　③２日目順位リーグのページと順位記入用のページに学校名がとぶように</a:t>
          </a:r>
        </a:p>
        <a:p>
          <a:pPr algn="l" rtl="1">
            <a:lnSpc>
              <a:spcPts val="1300"/>
            </a:lnSpc>
            <a:defRPr sz="1000"/>
          </a:pPr>
          <a:r>
            <a:rPr lang="ja-JP" altLang="en-US" sz="1100" b="1" i="0" strike="noStrike">
              <a:solidFill>
                <a:srgbClr val="003300"/>
              </a:solidFill>
              <a:latin typeface="ＭＳ Ｐゴシック"/>
              <a:ea typeface="ＭＳ Ｐゴシック"/>
            </a:rPr>
            <a:t>　　　なっています。ご確認ください。</a:t>
          </a:r>
        </a:p>
        <a:p>
          <a:pPr algn="l" rtl="1">
            <a:lnSpc>
              <a:spcPts val="1300"/>
            </a:lnSpc>
            <a:defRPr sz="1000"/>
          </a:pPr>
          <a:r>
            <a:rPr lang="ja-JP" altLang="en-US" sz="1100" b="1" i="0" strike="noStrike">
              <a:solidFill>
                <a:srgbClr val="003300"/>
              </a:solidFill>
              <a:latin typeface="ＭＳ Ｐゴシック"/>
              <a:ea typeface="ＭＳ Ｐゴシック"/>
            </a:rPr>
            <a:t>　　④２日目の各位リーグの結果は、予選記入用と同様です。</a:t>
          </a:r>
        </a:p>
        <a:p>
          <a:pPr algn="l" rtl="1">
            <a:defRPr sz="1000"/>
          </a:pPr>
          <a:r>
            <a:rPr lang="ja-JP" altLang="en-US" sz="1100" b="1" i="0" strike="noStrike">
              <a:solidFill>
                <a:srgbClr val="003300"/>
              </a:solidFill>
              <a:latin typeface="ＭＳ Ｐゴシック"/>
              <a:ea typeface="ＭＳ Ｐゴシック"/>
            </a:rPr>
            <a:t>　　　下の記入欄に学校名を入力してください。</a:t>
          </a:r>
        </a:p>
        <a:p>
          <a:pPr algn="l" rtl="1">
            <a:lnSpc>
              <a:spcPts val="1300"/>
            </a:lnSpc>
            <a:defRPr sz="1000"/>
          </a:pPr>
          <a:r>
            <a:rPr lang="ja-JP" altLang="en-US" sz="1100" b="1" i="0" strike="noStrike">
              <a:solidFill>
                <a:srgbClr val="003300"/>
              </a:solidFill>
              <a:latin typeface="ＭＳ Ｐゴシック"/>
              <a:ea typeface="ＭＳ Ｐゴシック"/>
            </a:rPr>
            <a:t>　　⑤３日目上位中位Ｔ、最終日のページに学校名がとびます。ご確認ください。</a:t>
          </a:r>
        </a:p>
        <a:p>
          <a:pPr algn="l" rtl="1">
            <a:lnSpc>
              <a:spcPts val="1300"/>
            </a:lnSpc>
            <a:defRPr sz="1000"/>
          </a:pPr>
          <a:r>
            <a:rPr lang="ja-JP" altLang="en-US" sz="1100" b="1" i="0" strike="noStrike">
              <a:solidFill>
                <a:srgbClr val="003300"/>
              </a:solidFill>
              <a:latin typeface="ＭＳ Ｐゴシック"/>
              <a:ea typeface="ＭＳ Ｐゴシック"/>
            </a:rPr>
            <a:t>　　　また、トーナメントに学校名を随時入力ください。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27461</xdr:colOff>
      <xdr:row>32</xdr:row>
      <xdr:rowOff>252288</xdr:rowOff>
    </xdr:from>
    <xdr:to>
      <xdr:col>29</xdr:col>
      <xdr:colOff>179861</xdr:colOff>
      <xdr:row>36</xdr:row>
      <xdr:rowOff>125882</xdr:rowOff>
    </xdr:to>
    <xdr:sp macro="" textlink="">
      <xdr:nvSpPr>
        <xdr:cNvPr id="2" name="正方形/長方形 1"/>
        <xdr:cNvSpPr/>
      </xdr:nvSpPr>
      <xdr:spPr>
        <a:xfrm rot="20947826">
          <a:off x="1018061" y="8215188"/>
          <a:ext cx="6581775" cy="1016594"/>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400">
              <a:latin typeface="HGS創英角ﾎﾟｯﾌﾟ体" pitchFamily="50" charset="-128"/>
              <a:ea typeface="HGS創英角ﾎﾟｯﾌﾟ体" pitchFamily="50" charset="-128"/>
            </a:rPr>
            <a:t>昨年度の顧問会議の意見を受け、可能な限り、会場校を第１試合にします。</a:t>
          </a:r>
          <a:endParaRPr kumimoji="1" lang="en-US" altLang="ja-JP" sz="1400">
            <a:latin typeface="HGS創英角ﾎﾟｯﾌﾟ体" pitchFamily="50" charset="-128"/>
            <a:ea typeface="HGS創英角ﾎﾟｯﾌﾟ体" pitchFamily="50" charset="-128"/>
          </a:endParaRPr>
        </a:p>
        <a:p>
          <a:pPr algn="ctr"/>
          <a:r>
            <a:rPr kumimoji="1" lang="ja-JP" altLang="en-US" sz="1400">
              <a:latin typeface="HGS創英角ﾎﾟｯﾌﾟ体" pitchFamily="50" charset="-128"/>
              <a:ea typeface="HGS創英角ﾎﾟｯﾌﾟ体" pitchFamily="50" charset="-128"/>
            </a:rPr>
            <a:t>（２日目までの試合を終えて、時程を入れ替える可能性があります）</a:t>
          </a:r>
          <a:endParaRPr kumimoji="1" lang="en-US" altLang="ja-JP" sz="1400">
            <a:latin typeface="HGS創英角ﾎﾟｯﾌﾟ体" pitchFamily="50" charset="-128"/>
            <a:ea typeface="HGS創英角ﾎﾟｯﾌﾟ体" pitchFamily="50" charset="-128"/>
          </a:endParaRPr>
        </a:p>
      </xdr:txBody>
    </xdr:sp>
    <xdr:clientData/>
  </xdr:twoCellAnchor>
  <xdr:twoCellAnchor>
    <xdr:from>
      <xdr:col>3</xdr:col>
      <xdr:colOff>161926</xdr:colOff>
      <xdr:row>79</xdr:row>
      <xdr:rowOff>180977</xdr:rowOff>
    </xdr:from>
    <xdr:to>
      <xdr:col>29</xdr:col>
      <xdr:colOff>57151</xdr:colOff>
      <xdr:row>83</xdr:row>
      <xdr:rowOff>92671</xdr:rowOff>
    </xdr:to>
    <xdr:sp macro="" textlink="">
      <xdr:nvSpPr>
        <xdr:cNvPr id="3" name="正方形/長方形 2"/>
        <xdr:cNvSpPr/>
      </xdr:nvSpPr>
      <xdr:spPr>
        <a:xfrm rot="20947826">
          <a:off x="895351" y="20135852"/>
          <a:ext cx="6581775" cy="1016594"/>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400">
              <a:latin typeface="HGS創英角ﾎﾟｯﾌﾟ体" pitchFamily="50" charset="-128"/>
              <a:ea typeface="HGS創英角ﾎﾟｯﾌﾟ体" pitchFamily="50" charset="-128"/>
            </a:rPr>
            <a:t>昨年度の顧問会議の意見を受け、可能な限り、会場校を第１試合にします。</a:t>
          </a:r>
          <a:endParaRPr kumimoji="1" lang="en-US" altLang="ja-JP" sz="1400">
            <a:latin typeface="HGS創英角ﾎﾟｯﾌﾟ体" pitchFamily="50" charset="-128"/>
            <a:ea typeface="HGS創英角ﾎﾟｯﾌﾟ体" pitchFamily="50" charset="-128"/>
          </a:endParaRPr>
        </a:p>
        <a:p>
          <a:pPr algn="ctr"/>
          <a:r>
            <a:rPr kumimoji="1" lang="ja-JP" altLang="en-US" sz="1400">
              <a:latin typeface="HGS創英角ﾎﾟｯﾌﾟ体" pitchFamily="50" charset="-128"/>
              <a:ea typeface="HGS創英角ﾎﾟｯﾌﾟ体" pitchFamily="50" charset="-128"/>
            </a:rPr>
            <a:t>（２日目までの試合を終えて、時程を入れ替える可能性があります）</a:t>
          </a:r>
          <a:endParaRPr kumimoji="1" lang="en-US" altLang="ja-JP" sz="1400">
            <a:latin typeface="HGS創英角ﾎﾟｯﾌﾟ体" pitchFamily="50" charset="-128"/>
            <a:ea typeface="HGS創英角ﾎﾟｯﾌﾟ体"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FFC000"/>
    <pageSetUpPr fitToPage="1"/>
  </sheetPr>
  <dimension ref="A1:Z37"/>
  <sheetViews>
    <sheetView topLeftCell="D1" workbookViewId="0">
      <selection activeCell="V11" sqref="V11"/>
    </sheetView>
  </sheetViews>
  <sheetFormatPr defaultRowHeight="13.5"/>
  <cols>
    <col min="1" max="1" width="4.625" customWidth="1"/>
    <col min="2" max="2" width="12.75" customWidth="1"/>
    <col min="3" max="3" width="11.875" customWidth="1"/>
    <col min="4" max="4" width="14.125" customWidth="1"/>
    <col min="5" max="7" width="5.375" customWidth="1"/>
    <col min="8" max="10" width="8.875" customWidth="1"/>
    <col min="11" max="11" width="8.875" hidden="1" customWidth="1"/>
    <col min="12" max="12" width="8.875" customWidth="1"/>
    <col min="13" max="13" width="8.875" hidden="1" customWidth="1"/>
    <col min="14" max="14" width="8.875" customWidth="1"/>
    <col min="15" max="17" width="5.125" hidden="1" customWidth="1"/>
    <col min="18" max="18" width="11.875" customWidth="1"/>
    <col min="19" max="19" width="22" customWidth="1"/>
    <col min="20" max="20" width="6" customWidth="1"/>
    <col min="21" max="23" width="8.875" customWidth="1"/>
  </cols>
  <sheetData>
    <row r="1" spans="1:26" ht="33.75" customHeight="1" thickBot="1">
      <c r="A1" s="466" t="s">
        <v>423</v>
      </c>
      <c r="B1" s="466"/>
      <c r="C1" s="466"/>
      <c r="D1" s="466"/>
      <c r="E1" s="466"/>
      <c r="F1" s="466"/>
      <c r="G1" s="466"/>
      <c r="H1" s="466"/>
      <c r="I1" s="466"/>
      <c r="J1" s="466"/>
      <c r="K1" s="466"/>
      <c r="L1" s="466"/>
      <c r="M1" s="466"/>
      <c r="N1" s="466"/>
      <c r="O1" s="466"/>
      <c r="P1" s="466"/>
      <c r="Q1" s="466"/>
      <c r="R1" s="466"/>
      <c r="S1" s="466"/>
      <c r="T1" s="466"/>
      <c r="U1" s="466"/>
      <c r="V1" s="466"/>
      <c r="W1" s="466"/>
    </row>
    <row r="2" spans="1:26" ht="22.5" customHeight="1" thickBot="1">
      <c r="B2" s="59" t="s">
        <v>73</v>
      </c>
      <c r="C2" s="60" t="s">
        <v>74</v>
      </c>
      <c r="D2" s="216" t="s">
        <v>311</v>
      </c>
      <c r="E2" s="61" t="s">
        <v>75</v>
      </c>
      <c r="F2" s="318" t="s">
        <v>373</v>
      </c>
      <c r="G2" s="319" t="s">
        <v>76</v>
      </c>
      <c r="H2" s="364">
        <v>42302</v>
      </c>
      <c r="I2" s="335">
        <v>42309</v>
      </c>
      <c r="J2" s="335">
        <v>42311</v>
      </c>
      <c r="K2" s="336" t="s">
        <v>315</v>
      </c>
      <c r="L2" s="335">
        <v>42316</v>
      </c>
      <c r="M2" s="336" t="s">
        <v>316</v>
      </c>
      <c r="N2" s="335">
        <v>42323</v>
      </c>
      <c r="O2" s="62" t="s">
        <v>76</v>
      </c>
      <c r="P2" s="222" t="s">
        <v>313</v>
      </c>
      <c r="Q2" s="63" t="s">
        <v>77</v>
      </c>
      <c r="R2" s="371" t="s">
        <v>420</v>
      </c>
      <c r="S2" s="326" t="s">
        <v>165</v>
      </c>
      <c r="T2" s="320" t="s">
        <v>78</v>
      </c>
      <c r="U2" s="43"/>
      <c r="V2" s="43"/>
      <c r="W2" s="43"/>
      <c r="X2" s="44"/>
    </row>
    <row r="3" spans="1:26" ht="22.5" customHeight="1">
      <c r="A3">
        <v>1</v>
      </c>
      <c r="B3" s="69" t="s">
        <v>17</v>
      </c>
      <c r="C3" s="207" t="s">
        <v>80</v>
      </c>
      <c r="D3" s="213"/>
      <c r="E3" s="220" t="s">
        <v>416</v>
      </c>
      <c r="F3" s="225"/>
      <c r="G3" s="220"/>
      <c r="H3" s="365"/>
      <c r="I3" s="219"/>
      <c r="J3" s="219"/>
      <c r="K3" s="219"/>
      <c r="L3" s="219"/>
      <c r="M3" s="219"/>
      <c r="N3" s="219"/>
      <c r="O3" s="68"/>
      <c r="P3" s="67"/>
      <c r="Q3" s="67"/>
      <c r="R3" s="370"/>
      <c r="S3" s="327" t="s">
        <v>427</v>
      </c>
      <c r="T3" s="321">
        <v>1</v>
      </c>
      <c r="U3" s="43"/>
      <c r="V3" s="43"/>
      <c r="W3" s="43"/>
      <c r="X3" s="44"/>
    </row>
    <row r="4" spans="1:26" ht="22.5" customHeight="1">
      <c r="A4">
        <v>2</v>
      </c>
      <c r="B4" s="69" t="s">
        <v>13</v>
      </c>
      <c r="C4" s="207" t="s">
        <v>83</v>
      </c>
      <c r="D4" s="212"/>
      <c r="E4" s="215" t="s">
        <v>416</v>
      </c>
      <c r="F4" s="226"/>
      <c r="G4" s="215"/>
      <c r="H4" s="366"/>
      <c r="I4" s="217"/>
      <c r="J4" s="217"/>
      <c r="K4" s="217"/>
      <c r="L4" s="217"/>
      <c r="M4" s="217"/>
      <c r="N4" s="217"/>
      <c r="O4" s="74"/>
      <c r="P4" s="73"/>
      <c r="Q4" s="73"/>
      <c r="R4" s="374" t="s">
        <v>421</v>
      </c>
      <c r="S4" s="328"/>
      <c r="T4" s="322">
        <v>2</v>
      </c>
      <c r="U4" s="70" t="s">
        <v>134</v>
      </c>
      <c r="V4" s="70" t="s">
        <v>135</v>
      </c>
      <c r="W4" s="70" t="s">
        <v>136</v>
      </c>
      <c r="X4" s="70" t="s">
        <v>137</v>
      </c>
    </row>
    <row r="5" spans="1:26" ht="22.5" customHeight="1">
      <c r="A5">
        <v>3</v>
      </c>
      <c r="B5" s="64" t="s">
        <v>12</v>
      </c>
      <c r="C5" s="208" t="s">
        <v>161</v>
      </c>
      <c r="D5" s="65"/>
      <c r="E5" s="215" t="s">
        <v>447</v>
      </c>
      <c r="F5" s="226"/>
      <c r="G5" s="215"/>
      <c r="H5" s="366"/>
      <c r="I5" s="217"/>
      <c r="J5" s="217"/>
      <c r="K5" s="217"/>
      <c r="L5" s="217"/>
      <c r="M5" s="217"/>
      <c r="N5" s="217"/>
      <c r="O5" s="74"/>
      <c r="P5" s="73"/>
      <c r="Q5" s="73"/>
      <c r="R5" s="372">
        <v>42298</v>
      </c>
      <c r="S5" s="329"/>
      <c r="T5" s="322">
        <v>3</v>
      </c>
      <c r="U5" s="125" t="s">
        <v>17</v>
      </c>
      <c r="V5" s="125" t="s">
        <v>13</v>
      </c>
      <c r="W5" s="317" t="s">
        <v>12</v>
      </c>
      <c r="X5" s="317" t="s">
        <v>412</v>
      </c>
    </row>
    <row r="6" spans="1:26" ht="22.5" customHeight="1">
      <c r="A6">
        <v>4</v>
      </c>
      <c r="B6" s="69" t="s">
        <v>239</v>
      </c>
      <c r="C6" s="363" t="s">
        <v>81</v>
      </c>
      <c r="D6" s="213"/>
      <c r="E6" s="215" t="s">
        <v>416</v>
      </c>
      <c r="F6" s="226"/>
      <c r="G6" s="215"/>
      <c r="H6" s="366"/>
      <c r="I6" s="217"/>
      <c r="J6" s="217"/>
      <c r="K6" s="217"/>
      <c r="L6" s="217"/>
      <c r="M6" s="217"/>
      <c r="N6" s="217"/>
      <c r="O6" s="68"/>
      <c r="P6" s="67"/>
      <c r="Q6" s="67"/>
      <c r="R6" s="370"/>
      <c r="S6" s="329"/>
      <c r="T6" s="322">
        <v>4</v>
      </c>
      <c r="U6" s="317" t="s">
        <v>21</v>
      </c>
      <c r="V6" s="317" t="s">
        <v>7</v>
      </c>
      <c r="W6" s="317" t="s">
        <v>167</v>
      </c>
      <c r="X6" s="317" t="s">
        <v>4</v>
      </c>
      <c r="Z6" s="45"/>
    </row>
    <row r="7" spans="1:26" ht="22.5" customHeight="1">
      <c r="A7">
        <v>5</v>
      </c>
      <c r="B7" s="361" t="s">
        <v>4</v>
      </c>
      <c r="C7" s="362" t="s">
        <v>79</v>
      </c>
      <c r="D7" s="218"/>
      <c r="E7" s="215" t="s">
        <v>416</v>
      </c>
      <c r="F7" s="225"/>
      <c r="G7" s="220"/>
      <c r="H7" s="376" t="s">
        <v>425</v>
      </c>
      <c r="I7" s="217"/>
      <c r="J7" s="217"/>
      <c r="K7" s="217"/>
      <c r="L7" s="217"/>
      <c r="M7" s="217"/>
      <c r="N7" s="217"/>
      <c r="O7" s="68"/>
      <c r="P7" s="67"/>
      <c r="Q7" s="67"/>
      <c r="R7" s="386">
        <v>42293</v>
      </c>
      <c r="S7" s="328" t="s">
        <v>448</v>
      </c>
      <c r="T7" s="322">
        <v>5</v>
      </c>
      <c r="U7" s="125" t="s">
        <v>9</v>
      </c>
      <c r="V7" s="125" t="s">
        <v>93</v>
      </c>
      <c r="W7" s="317" t="s">
        <v>16</v>
      </c>
      <c r="X7" s="317" t="s">
        <v>413</v>
      </c>
    </row>
    <row r="8" spans="1:26" ht="22.5" customHeight="1">
      <c r="A8">
        <v>6</v>
      </c>
      <c r="B8" s="69" t="s">
        <v>167</v>
      </c>
      <c r="C8" s="207" t="s">
        <v>240</v>
      </c>
      <c r="D8" s="213"/>
      <c r="E8" s="220" t="s">
        <v>416</v>
      </c>
      <c r="F8" s="225"/>
      <c r="G8" s="220"/>
      <c r="H8" s="376" t="s">
        <v>425</v>
      </c>
      <c r="I8" s="217"/>
      <c r="J8" s="217"/>
      <c r="K8" s="217"/>
      <c r="L8" s="217"/>
      <c r="M8" s="217"/>
      <c r="N8" s="217"/>
      <c r="O8" s="66"/>
      <c r="P8" s="67"/>
      <c r="Q8" s="67"/>
      <c r="R8" s="372">
        <v>42293</v>
      </c>
      <c r="S8" s="377" t="s">
        <v>422</v>
      </c>
      <c r="T8" s="321">
        <v>6</v>
      </c>
      <c r="U8" s="317" t="s">
        <v>5</v>
      </c>
      <c r="V8" s="125" t="s">
        <v>14</v>
      </c>
      <c r="W8" s="317" t="s">
        <v>18</v>
      </c>
      <c r="X8" s="317" t="s">
        <v>11</v>
      </c>
    </row>
    <row r="9" spans="1:26" ht="22.5" customHeight="1">
      <c r="A9">
        <v>7</v>
      </c>
      <c r="B9" s="69" t="s">
        <v>7</v>
      </c>
      <c r="C9" s="209" t="s">
        <v>428</v>
      </c>
      <c r="D9" s="212"/>
      <c r="E9" s="220" t="s">
        <v>416</v>
      </c>
      <c r="F9" s="225"/>
      <c r="G9" s="220"/>
      <c r="H9" s="365"/>
      <c r="I9" s="217"/>
      <c r="J9" s="217"/>
      <c r="K9" s="217"/>
      <c r="L9" s="217"/>
      <c r="M9" s="217"/>
      <c r="N9" s="217"/>
      <c r="O9" s="68"/>
      <c r="P9" s="67"/>
      <c r="Q9" s="67"/>
      <c r="R9" s="370"/>
      <c r="S9" s="327" t="s">
        <v>427</v>
      </c>
      <c r="T9" s="322">
        <v>7</v>
      </c>
      <c r="U9" s="387" t="s">
        <v>449</v>
      </c>
      <c r="V9" s="125" t="s">
        <v>180</v>
      </c>
      <c r="W9" s="317" t="s">
        <v>8</v>
      </c>
      <c r="X9" s="125" t="s">
        <v>205</v>
      </c>
      <c r="Y9" s="70"/>
    </row>
    <row r="10" spans="1:26" ht="22.5" customHeight="1">
      <c r="A10" s="45">
        <v>8</v>
      </c>
      <c r="B10" s="75" t="s">
        <v>21</v>
      </c>
      <c r="C10" s="210" t="s">
        <v>312</v>
      </c>
      <c r="D10" s="213"/>
      <c r="E10" s="220" t="s">
        <v>416</v>
      </c>
      <c r="F10" s="225"/>
      <c r="G10" s="220"/>
      <c r="H10" s="365"/>
      <c r="I10" s="217"/>
      <c r="J10" s="217"/>
      <c r="K10" s="217"/>
      <c r="L10" s="217"/>
      <c r="M10" s="224"/>
      <c r="N10" s="217"/>
      <c r="O10" s="68"/>
      <c r="P10" s="67"/>
      <c r="Q10" s="67"/>
      <c r="R10" s="372">
        <v>42292</v>
      </c>
      <c r="S10" s="330"/>
      <c r="T10" s="322">
        <v>8</v>
      </c>
      <c r="U10" s="125"/>
      <c r="V10" s="317"/>
      <c r="W10" s="125" t="s">
        <v>445</v>
      </c>
      <c r="X10" s="125" t="s">
        <v>19</v>
      </c>
      <c r="Y10" s="125"/>
    </row>
    <row r="11" spans="1:26" ht="22.5" customHeight="1">
      <c r="A11" s="45">
        <v>9</v>
      </c>
      <c r="B11" s="69" t="s">
        <v>9</v>
      </c>
      <c r="C11" s="207" t="s">
        <v>162</v>
      </c>
      <c r="D11" s="213"/>
      <c r="E11" s="220" t="s">
        <v>416</v>
      </c>
      <c r="F11" s="225"/>
      <c r="G11" s="220"/>
      <c r="H11" s="365"/>
      <c r="I11" s="217"/>
      <c r="J11" s="217"/>
      <c r="K11" s="217"/>
      <c r="L11" s="217"/>
      <c r="M11" s="217"/>
      <c r="N11" s="217"/>
      <c r="O11" s="74"/>
      <c r="P11" s="73"/>
      <c r="Q11" s="73"/>
      <c r="R11" s="372">
        <v>42279</v>
      </c>
      <c r="S11" s="330"/>
      <c r="T11" s="321">
        <v>9</v>
      </c>
      <c r="U11" s="132"/>
      <c r="V11" s="317" t="s">
        <v>446</v>
      </c>
      <c r="W11" s="125"/>
      <c r="X11" s="132"/>
    </row>
    <row r="12" spans="1:26" ht="22.5" customHeight="1">
      <c r="A12" s="45">
        <v>10</v>
      </c>
      <c r="B12" s="74" t="s">
        <v>93</v>
      </c>
      <c r="C12" s="211" t="s">
        <v>163</v>
      </c>
      <c r="D12" s="220"/>
      <c r="E12" s="215" t="s">
        <v>416</v>
      </c>
      <c r="F12" s="226"/>
      <c r="G12" s="215"/>
      <c r="H12" s="366" t="s">
        <v>414</v>
      </c>
      <c r="I12" s="217" t="s">
        <v>415</v>
      </c>
      <c r="J12" s="217" t="s">
        <v>414</v>
      </c>
      <c r="K12" s="217"/>
      <c r="L12" s="217" t="s">
        <v>414</v>
      </c>
      <c r="M12" s="217"/>
      <c r="N12" s="217"/>
      <c r="O12" s="74"/>
      <c r="P12" s="73"/>
      <c r="Q12" s="73"/>
      <c r="R12" s="372">
        <v>42296</v>
      </c>
      <c r="S12" s="327" t="s">
        <v>419</v>
      </c>
      <c r="T12" s="322">
        <v>10</v>
      </c>
      <c r="U12" s="132"/>
      <c r="V12" s="70"/>
      <c r="W12" s="132"/>
      <c r="X12" s="132"/>
    </row>
    <row r="13" spans="1:26" ht="22.5" customHeight="1">
      <c r="A13" s="45">
        <v>11</v>
      </c>
      <c r="B13" s="195" t="s">
        <v>16</v>
      </c>
      <c r="C13" s="210" t="s">
        <v>440</v>
      </c>
      <c r="D13" s="212"/>
      <c r="E13" s="215" t="s">
        <v>416</v>
      </c>
      <c r="F13" s="226"/>
      <c r="G13" s="215"/>
      <c r="H13" s="366"/>
      <c r="I13" s="217" t="s">
        <v>430</v>
      </c>
      <c r="J13" s="217"/>
      <c r="K13" s="217"/>
      <c r="L13" s="217"/>
      <c r="M13" s="217"/>
      <c r="N13" s="217"/>
      <c r="O13" s="74"/>
      <c r="P13" s="73"/>
      <c r="Q13" s="73"/>
      <c r="R13" s="373">
        <v>42297</v>
      </c>
      <c r="S13" s="331"/>
      <c r="T13" s="321">
        <v>11</v>
      </c>
      <c r="U13" s="76"/>
      <c r="V13" s="76"/>
      <c r="W13" s="70"/>
      <c r="X13" s="77"/>
    </row>
    <row r="14" spans="1:26" ht="22.5" customHeight="1" thickBot="1">
      <c r="A14" s="45">
        <v>12</v>
      </c>
      <c r="B14" s="69" t="s">
        <v>87</v>
      </c>
      <c r="C14" s="207" t="s">
        <v>88</v>
      </c>
      <c r="D14" s="213"/>
      <c r="E14" s="215" t="s">
        <v>416</v>
      </c>
      <c r="F14" s="226"/>
      <c r="G14" s="215"/>
      <c r="H14" s="366"/>
      <c r="I14" s="217"/>
      <c r="J14" s="217"/>
      <c r="K14" s="217"/>
      <c r="L14" s="217"/>
      <c r="M14" s="217"/>
      <c r="N14" s="217"/>
      <c r="O14" s="68"/>
      <c r="P14" s="67"/>
      <c r="Q14" s="67"/>
      <c r="R14" s="372">
        <v>42297</v>
      </c>
      <c r="S14" s="328" t="s">
        <v>437</v>
      </c>
      <c r="T14" s="322">
        <v>12</v>
      </c>
      <c r="U14" s="71"/>
      <c r="V14" s="70"/>
      <c r="W14" s="76"/>
      <c r="X14" s="77"/>
    </row>
    <row r="15" spans="1:26" ht="22.5" customHeight="1" thickBot="1">
      <c r="A15" s="45">
        <v>13</v>
      </c>
      <c r="B15" s="64" t="s">
        <v>11</v>
      </c>
      <c r="C15" s="223" t="s">
        <v>314</v>
      </c>
      <c r="D15" s="212"/>
      <c r="E15" s="220" t="s">
        <v>416</v>
      </c>
      <c r="F15" s="225"/>
      <c r="G15" s="220"/>
      <c r="H15" s="365" t="s">
        <v>443</v>
      </c>
      <c r="I15" s="217"/>
      <c r="J15" s="217"/>
      <c r="K15" s="217"/>
      <c r="L15" s="217"/>
      <c r="M15" s="217"/>
      <c r="N15" s="217"/>
      <c r="O15" s="74"/>
      <c r="P15" s="73"/>
      <c r="Q15" s="73"/>
      <c r="R15" s="373">
        <v>42297</v>
      </c>
      <c r="S15" s="332"/>
      <c r="T15" s="321">
        <v>13</v>
      </c>
      <c r="U15" s="78"/>
      <c r="V15" s="467" t="s">
        <v>84</v>
      </c>
      <c r="W15" s="468"/>
      <c r="X15" s="469"/>
    </row>
    <row r="16" spans="1:26" ht="22.5" customHeight="1">
      <c r="A16" s="45">
        <v>14</v>
      </c>
      <c r="B16" s="69" t="s">
        <v>18</v>
      </c>
      <c r="C16" s="207" t="s">
        <v>90</v>
      </c>
      <c r="D16" s="212"/>
      <c r="E16" s="220" t="s">
        <v>416</v>
      </c>
      <c r="F16" s="225"/>
      <c r="G16" s="220"/>
      <c r="H16" s="376" t="s">
        <v>425</v>
      </c>
      <c r="I16" s="217"/>
      <c r="J16" s="217"/>
      <c r="K16" s="217"/>
      <c r="L16" s="217"/>
      <c r="M16" s="217"/>
      <c r="N16" s="217"/>
      <c r="O16" s="74"/>
      <c r="P16" s="73"/>
      <c r="Q16" s="67"/>
      <c r="R16" s="370"/>
      <c r="S16" s="375" t="s">
        <v>426</v>
      </c>
      <c r="T16" s="322">
        <v>14</v>
      </c>
      <c r="U16" s="65" t="s">
        <v>85</v>
      </c>
      <c r="V16" s="470" t="s">
        <v>377</v>
      </c>
      <c r="W16" s="471"/>
      <c r="X16" s="472"/>
    </row>
    <row r="17" spans="1:26" ht="22.5" customHeight="1">
      <c r="A17" s="45">
        <v>15</v>
      </c>
      <c r="B17" s="74" t="s">
        <v>14</v>
      </c>
      <c r="C17" s="211" t="s">
        <v>241</v>
      </c>
      <c r="D17" s="215"/>
      <c r="E17" s="215" t="s">
        <v>416</v>
      </c>
      <c r="F17" s="226"/>
      <c r="G17" s="215"/>
      <c r="H17" s="366"/>
      <c r="I17" s="217"/>
      <c r="J17" s="217"/>
      <c r="K17" s="217"/>
      <c r="L17" s="217"/>
      <c r="M17" s="217"/>
      <c r="N17" s="217"/>
      <c r="O17" s="74"/>
      <c r="P17" s="73"/>
      <c r="Q17" s="73"/>
      <c r="R17" s="373">
        <v>42298</v>
      </c>
      <c r="S17" s="331"/>
      <c r="T17" s="321">
        <v>15</v>
      </c>
      <c r="U17" s="72" t="s">
        <v>86</v>
      </c>
      <c r="V17" s="473" t="s">
        <v>378</v>
      </c>
      <c r="W17" s="474"/>
      <c r="X17" s="475"/>
    </row>
    <row r="18" spans="1:26" ht="22.5" customHeight="1">
      <c r="A18" s="45">
        <v>16</v>
      </c>
      <c r="B18" s="69" t="s">
        <v>5</v>
      </c>
      <c r="C18" s="207" t="s">
        <v>166</v>
      </c>
      <c r="D18" s="212"/>
      <c r="E18" s="215" t="s">
        <v>416</v>
      </c>
      <c r="F18" s="226"/>
      <c r="G18" s="215"/>
      <c r="H18" s="366"/>
      <c r="I18" s="217"/>
      <c r="J18" s="217"/>
      <c r="K18" s="217"/>
      <c r="L18" s="217"/>
      <c r="M18" s="217"/>
      <c r="N18" s="217"/>
      <c r="O18" s="74"/>
      <c r="P18" s="73"/>
      <c r="Q18" s="73"/>
      <c r="R18" s="373">
        <v>42292</v>
      </c>
      <c r="S18" s="331"/>
      <c r="T18" s="321">
        <v>16</v>
      </c>
      <c r="U18" s="72" t="s">
        <v>77</v>
      </c>
      <c r="V18" s="476" t="s">
        <v>379</v>
      </c>
      <c r="W18" s="477"/>
      <c r="X18" s="478"/>
      <c r="Z18" s="79"/>
    </row>
    <row r="19" spans="1:26" ht="22.5" customHeight="1">
      <c r="A19" s="45">
        <v>17</v>
      </c>
      <c r="B19" s="214" t="s">
        <v>310</v>
      </c>
      <c r="C19" s="209" t="s">
        <v>439</v>
      </c>
      <c r="D19" s="212"/>
      <c r="E19" s="215" t="s">
        <v>416</v>
      </c>
      <c r="F19" s="226"/>
      <c r="G19" s="215"/>
      <c r="H19" s="366"/>
      <c r="I19" s="217"/>
      <c r="J19" s="217"/>
      <c r="K19" s="217"/>
      <c r="L19" s="217"/>
      <c r="M19" s="217"/>
      <c r="N19" s="217"/>
      <c r="O19" s="74"/>
      <c r="P19" s="73"/>
      <c r="Q19" s="73"/>
      <c r="R19" s="382" t="s">
        <v>438</v>
      </c>
      <c r="S19" s="331" t="s">
        <v>435</v>
      </c>
      <c r="T19" s="321">
        <v>17</v>
      </c>
      <c r="U19" s="482" t="s">
        <v>89</v>
      </c>
      <c r="V19" s="476" t="s">
        <v>380</v>
      </c>
      <c r="W19" s="477"/>
      <c r="X19" s="478"/>
    </row>
    <row r="20" spans="1:26" ht="22.5" customHeight="1">
      <c r="A20" s="45">
        <v>18</v>
      </c>
      <c r="B20" s="206" t="s">
        <v>10</v>
      </c>
      <c r="C20" s="209" t="s">
        <v>417</v>
      </c>
      <c r="D20" s="212"/>
      <c r="E20" s="215" t="s">
        <v>416</v>
      </c>
      <c r="F20" s="226"/>
      <c r="G20" s="215"/>
      <c r="H20" s="366"/>
      <c r="I20" s="217"/>
      <c r="J20" s="217"/>
      <c r="K20" s="217"/>
      <c r="L20" s="217"/>
      <c r="M20" s="217"/>
      <c r="N20" s="227" t="s">
        <v>418</v>
      </c>
      <c r="O20" s="74"/>
      <c r="P20" s="73"/>
      <c r="Q20" s="67"/>
      <c r="R20" s="372">
        <v>42292</v>
      </c>
      <c r="S20" s="329"/>
      <c r="T20" s="321">
        <v>18</v>
      </c>
      <c r="U20" s="483"/>
      <c r="V20" s="476" t="s">
        <v>386</v>
      </c>
      <c r="W20" s="477"/>
      <c r="X20" s="478"/>
    </row>
    <row r="21" spans="1:26" ht="22.5" customHeight="1">
      <c r="A21" s="45">
        <v>19</v>
      </c>
      <c r="B21" s="69" t="s">
        <v>8</v>
      </c>
      <c r="C21" s="209" t="s">
        <v>444</v>
      </c>
      <c r="D21" s="213"/>
      <c r="E21" s="215" t="s">
        <v>416</v>
      </c>
      <c r="F21" s="226"/>
      <c r="G21" s="215"/>
      <c r="H21" s="366"/>
      <c r="I21" s="217"/>
      <c r="J21" s="217"/>
      <c r="K21" s="217"/>
      <c r="L21" s="217"/>
      <c r="M21" s="217"/>
      <c r="N21" s="217"/>
      <c r="O21" s="74"/>
      <c r="P21" s="73"/>
      <c r="Q21" s="73"/>
      <c r="R21" s="373">
        <v>42297</v>
      </c>
      <c r="S21" s="332"/>
      <c r="T21" s="323">
        <v>19</v>
      </c>
      <c r="U21" s="484" t="s">
        <v>91</v>
      </c>
      <c r="V21" s="473" t="s">
        <v>406</v>
      </c>
      <c r="W21" s="474"/>
      <c r="X21" s="475"/>
    </row>
    <row r="22" spans="1:26" ht="22.5" customHeight="1">
      <c r="A22" s="45">
        <v>20</v>
      </c>
      <c r="B22" s="74" t="s">
        <v>20</v>
      </c>
      <c r="C22" s="207" t="s">
        <v>164</v>
      </c>
      <c r="D22" s="213"/>
      <c r="E22" s="221" t="s">
        <v>416</v>
      </c>
      <c r="F22" s="317"/>
      <c r="G22" s="221"/>
      <c r="H22" s="367" t="s">
        <v>424</v>
      </c>
      <c r="I22" s="217" t="s">
        <v>415</v>
      </c>
      <c r="J22" s="217"/>
      <c r="K22" s="217"/>
      <c r="L22" s="217" t="s">
        <v>424</v>
      </c>
      <c r="M22" s="217"/>
      <c r="N22" s="217"/>
      <c r="O22" s="74"/>
      <c r="P22" s="73"/>
      <c r="Q22" s="73"/>
      <c r="R22" s="373">
        <v>42286</v>
      </c>
      <c r="S22" s="332"/>
      <c r="T22" s="321">
        <v>20</v>
      </c>
      <c r="U22" s="485"/>
      <c r="V22" s="476" t="s">
        <v>442</v>
      </c>
      <c r="W22" s="477"/>
      <c r="X22" s="478"/>
    </row>
    <row r="23" spans="1:26" ht="22.5" customHeight="1">
      <c r="A23">
        <v>21</v>
      </c>
      <c r="B23" s="69" t="s">
        <v>19</v>
      </c>
      <c r="C23" s="207" t="s">
        <v>92</v>
      </c>
      <c r="D23" s="213"/>
      <c r="E23" s="215" t="s">
        <v>433</v>
      </c>
      <c r="F23" s="226"/>
      <c r="G23" s="215"/>
      <c r="H23" s="379" t="s">
        <v>434</v>
      </c>
      <c r="I23" s="217"/>
      <c r="J23" s="217"/>
      <c r="K23" s="217"/>
      <c r="L23" s="217"/>
      <c r="M23" s="217"/>
      <c r="N23" s="217"/>
      <c r="O23" s="74"/>
      <c r="P23" s="73"/>
      <c r="Q23" s="73"/>
      <c r="R23" s="373">
        <v>42303</v>
      </c>
      <c r="S23" s="333"/>
      <c r="T23" s="321">
        <v>21</v>
      </c>
      <c r="U23" s="221" t="s">
        <v>371</v>
      </c>
      <c r="V23" s="486" t="s">
        <v>372</v>
      </c>
      <c r="W23" s="487"/>
      <c r="X23" s="488"/>
    </row>
    <row r="24" spans="1:26" ht="22.5" customHeight="1">
      <c r="A24">
        <v>22</v>
      </c>
      <c r="B24" s="64" t="s">
        <v>82</v>
      </c>
      <c r="C24" s="208" t="s">
        <v>177</v>
      </c>
      <c r="D24" s="212"/>
      <c r="E24" s="215" t="s">
        <v>429</v>
      </c>
      <c r="F24" s="340"/>
      <c r="G24" s="215"/>
      <c r="H24" s="366"/>
      <c r="I24" s="217"/>
      <c r="J24" s="217"/>
      <c r="K24" s="217"/>
      <c r="L24" s="73"/>
      <c r="M24" s="80"/>
      <c r="N24" s="217"/>
      <c r="O24" s="74"/>
      <c r="P24" s="73"/>
      <c r="Q24" s="73"/>
      <c r="R24" s="372">
        <v>42298</v>
      </c>
      <c r="S24" s="327"/>
      <c r="T24" s="369" t="s">
        <v>138</v>
      </c>
      <c r="U24" s="337" t="s">
        <v>381</v>
      </c>
      <c r="V24" s="473" t="s">
        <v>407</v>
      </c>
      <c r="W24" s="474"/>
      <c r="X24" s="475"/>
    </row>
    <row r="25" spans="1:26" ht="22.5" customHeight="1">
      <c r="A25">
        <v>23</v>
      </c>
      <c r="B25" s="64" t="s">
        <v>15</v>
      </c>
      <c r="C25" s="381" t="s">
        <v>441</v>
      </c>
      <c r="D25" s="212"/>
      <c r="E25" s="220" t="s">
        <v>416</v>
      </c>
      <c r="F25" s="341"/>
      <c r="G25" s="220"/>
      <c r="H25" s="365" t="s">
        <v>424</v>
      </c>
      <c r="I25" s="219" t="s">
        <v>424</v>
      </c>
      <c r="J25" s="219" t="s">
        <v>424</v>
      </c>
      <c r="K25" s="67"/>
      <c r="L25" s="67"/>
      <c r="M25" s="67"/>
      <c r="N25" s="67"/>
      <c r="O25" s="68"/>
      <c r="P25" s="67"/>
      <c r="Q25" s="67"/>
      <c r="R25" s="383">
        <v>42292</v>
      </c>
      <c r="S25" s="380" t="s">
        <v>436</v>
      </c>
      <c r="T25" s="324" t="s">
        <v>138</v>
      </c>
      <c r="U25" s="337" t="s">
        <v>382</v>
      </c>
      <c r="V25" s="473" t="s">
        <v>384</v>
      </c>
      <c r="W25" s="489"/>
      <c r="X25" s="490"/>
    </row>
    <row r="26" spans="1:26" ht="22.5" customHeight="1" thickBot="1">
      <c r="A26">
        <v>24</v>
      </c>
      <c r="B26" s="81" t="s">
        <v>6</v>
      </c>
      <c r="C26" s="232" t="s">
        <v>432</v>
      </c>
      <c r="D26" s="231"/>
      <c r="E26" s="231" t="s">
        <v>431</v>
      </c>
      <c r="F26" s="338"/>
      <c r="G26" s="231"/>
      <c r="H26" s="368"/>
      <c r="I26" s="82"/>
      <c r="J26" s="82"/>
      <c r="K26" s="82"/>
      <c r="L26" s="82"/>
      <c r="M26" s="82"/>
      <c r="N26" s="82"/>
      <c r="O26" s="81"/>
      <c r="P26" s="82"/>
      <c r="Q26" s="82"/>
      <c r="R26" s="378">
        <v>42296</v>
      </c>
      <c r="S26" s="334"/>
      <c r="T26" s="325" t="s">
        <v>138</v>
      </c>
      <c r="U26" s="339" t="s">
        <v>172</v>
      </c>
      <c r="V26" s="479" t="s">
        <v>176</v>
      </c>
      <c r="W26" s="480"/>
      <c r="X26" s="481"/>
    </row>
    <row r="27" spans="1:26">
      <c r="U27" s="44"/>
      <c r="V27" s="47"/>
      <c r="W27" s="47"/>
      <c r="X27" s="48"/>
    </row>
    <row r="28" spans="1:26" ht="17.25">
      <c r="V28" s="38"/>
      <c r="W28" s="38"/>
    </row>
    <row r="29" spans="1:26" ht="17.25">
      <c r="U29" s="46"/>
      <c r="V29" s="38"/>
      <c r="W29" s="38"/>
      <c r="X29" s="49"/>
    </row>
    <row r="30" spans="1:26" ht="17.25">
      <c r="U30" s="46"/>
      <c r="V30" s="38"/>
      <c r="W30" s="38"/>
    </row>
    <row r="31" spans="1:26" ht="17.25">
      <c r="V31" s="38"/>
      <c r="W31" s="38"/>
    </row>
    <row r="32" spans="1:26" ht="17.25">
      <c r="V32" s="38"/>
      <c r="W32" s="38"/>
    </row>
    <row r="33" spans="22:23" ht="17.25">
      <c r="V33" s="38"/>
      <c r="W33" s="38"/>
    </row>
    <row r="34" spans="22:23" ht="17.25">
      <c r="V34" s="38"/>
      <c r="W34" s="38"/>
    </row>
    <row r="35" spans="22:23" ht="17.25">
      <c r="V35" s="38"/>
      <c r="W35" s="38"/>
    </row>
    <row r="36" spans="22:23" ht="17.25">
      <c r="V36" s="38"/>
      <c r="W36" s="38"/>
    </row>
    <row r="37" spans="22:23" ht="17.25">
      <c r="V37" s="38"/>
      <c r="W37" s="38"/>
    </row>
  </sheetData>
  <mergeCells count="15">
    <mergeCell ref="V26:X26"/>
    <mergeCell ref="U19:U20"/>
    <mergeCell ref="V19:X19"/>
    <mergeCell ref="V20:X20"/>
    <mergeCell ref="U21:U22"/>
    <mergeCell ref="V21:X21"/>
    <mergeCell ref="V22:X22"/>
    <mergeCell ref="V23:X23"/>
    <mergeCell ref="V25:X25"/>
    <mergeCell ref="V24:X24"/>
    <mergeCell ref="A1:W1"/>
    <mergeCell ref="V15:X15"/>
    <mergeCell ref="V16:X16"/>
    <mergeCell ref="V17:X17"/>
    <mergeCell ref="V18:X18"/>
  </mergeCells>
  <phoneticPr fontId="2"/>
  <pageMargins left="0.2" right="0.25" top="0.75" bottom="0.75" header="0.3" footer="0.3"/>
  <pageSetup paperSize="9" scale="81"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sheetPr>
    <tabColor rgb="FF00B0F0"/>
  </sheetPr>
  <dimension ref="A1:AU91"/>
  <sheetViews>
    <sheetView view="pageBreakPreview" topLeftCell="A28" zoomScaleNormal="100" zoomScaleSheetLayoutView="100" workbookViewId="0">
      <selection activeCell="L43" sqref="L43:O43"/>
    </sheetView>
  </sheetViews>
  <sheetFormatPr defaultColWidth="3.375" defaultRowHeight="13.5"/>
  <cols>
    <col min="1" max="1" width="2.875" style="11" customWidth="1"/>
    <col min="2" max="16384" width="3.375" style="11"/>
  </cols>
  <sheetData>
    <row r="1" spans="1:35" ht="27.75" customHeight="1">
      <c r="B1" s="393" t="s">
        <v>465</v>
      </c>
    </row>
    <row r="2" spans="1:35" ht="27.75" customHeight="1">
      <c r="B2" s="9" t="s">
        <v>367</v>
      </c>
    </row>
    <row r="3" spans="1:35" ht="25.5" customHeight="1">
      <c r="B3" s="9"/>
      <c r="I3" s="730" t="s">
        <v>45</v>
      </c>
      <c r="J3" s="730"/>
      <c r="K3" s="730"/>
      <c r="L3" s="730"/>
      <c r="M3" s="731"/>
      <c r="N3" s="620"/>
      <c r="O3" s="621"/>
      <c r="P3" s="621"/>
      <c r="Q3" s="621"/>
      <c r="R3" s="621"/>
      <c r="S3" s="622"/>
    </row>
    <row r="4" spans="1:35" ht="15" customHeight="1">
      <c r="P4" s="19"/>
      <c r="Q4" s="126"/>
      <c r="R4" s="19"/>
      <c r="S4" s="19"/>
      <c r="T4" s="19"/>
      <c r="U4" s="19"/>
      <c r="V4" s="19"/>
      <c r="W4" s="19"/>
      <c r="X4" s="19"/>
    </row>
    <row r="5" spans="1:35" ht="15" customHeight="1">
      <c r="P5" s="19"/>
      <c r="Q5" s="97"/>
      <c r="R5" s="96"/>
      <c r="S5" s="96"/>
      <c r="T5" s="96"/>
      <c r="U5" s="96"/>
      <c r="V5" s="96"/>
      <c r="W5" s="96"/>
      <c r="X5" s="96"/>
      <c r="AI5" s="19"/>
    </row>
    <row r="6" spans="1:35" ht="15" customHeight="1">
      <c r="G6" s="19"/>
      <c r="H6" s="19"/>
      <c r="I6" s="709"/>
      <c r="J6" s="710"/>
      <c r="K6" s="22"/>
      <c r="L6" s="22"/>
      <c r="M6" s="22"/>
      <c r="N6" s="22"/>
      <c r="O6" s="22"/>
      <c r="P6" s="22"/>
      <c r="Q6" s="19"/>
      <c r="R6" s="19"/>
      <c r="S6" s="19"/>
      <c r="T6" s="19"/>
      <c r="U6" s="19"/>
      <c r="V6" s="19"/>
      <c r="W6" s="614"/>
      <c r="X6" s="614"/>
      <c r="Y6" s="127"/>
      <c r="Z6" s="19"/>
    </row>
    <row r="7" spans="1:35" ht="15" customHeight="1">
      <c r="G7" s="19"/>
      <c r="H7" s="19"/>
      <c r="I7" s="127"/>
      <c r="J7" s="19"/>
      <c r="K7" s="19"/>
      <c r="L7" s="19"/>
      <c r="M7" s="19"/>
      <c r="N7" s="19"/>
      <c r="O7" s="19"/>
      <c r="P7" s="19"/>
      <c r="Q7" s="19"/>
      <c r="R7" s="19"/>
      <c r="S7" s="19"/>
      <c r="T7" s="19"/>
      <c r="U7" s="19"/>
      <c r="V7" s="19"/>
      <c r="W7" s="19"/>
      <c r="X7" s="19"/>
      <c r="Y7" s="127"/>
      <c r="Z7" s="19"/>
    </row>
    <row r="8" spans="1:35" ht="15" customHeight="1">
      <c r="G8" s="639"/>
      <c r="H8" s="640"/>
      <c r="I8" s="680"/>
      <c r="J8" s="639"/>
      <c r="K8" s="19"/>
      <c r="L8" s="19"/>
      <c r="M8" s="19"/>
      <c r="N8" s="19"/>
      <c r="O8" s="19"/>
      <c r="P8" s="19"/>
      <c r="Q8" s="19"/>
      <c r="R8" s="19"/>
      <c r="S8" s="19"/>
      <c r="T8" s="19"/>
      <c r="U8" s="19"/>
      <c r="V8" s="19"/>
      <c r="W8" s="19"/>
      <c r="X8" s="96"/>
      <c r="Y8" s="97"/>
      <c r="Z8" s="96"/>
    </row>
    <row r="9" spans="1:35" ht="25.5" customHeight="1">
      <c r="E9" s="96"/>
      <c r="F9" s="129"/>
      <c r="G9" s="680" t="s">
        <v>296</v>
      </c>
      <c r="H9" s="639"/>
      <c r="I9" s="621"/>
      <c r="J9" s="622"/>
      <c r="L9" s="620" t="s">
        <v>297</v>
      </c>
      <c r="M9" s="621"/>
      <c r="N9" s="621"/>
      <c r="O9" s="622"/>
      <c r="R9" s="620" t="s">
        <v>290</v>
      </c>
      <c r="S9" s="621"/>
      <c r="T9" s="621"/>
      <c r="U9" s="757"/>
      <c r="W9" s="709" t="s">
        <v>286</v>
      </c>
      <c r="X9" s="710"/>
      <c r="Y9" s="614"/>
      <c r="Z9" s="614"/>
      <c r="AA9" s="97"/>
      <c r="AB9" s="96"/>
    </row>
    <row r="10" spans="1:35" ht="15" customHeight="1">
      <c r="C10" s="19"/>
      <c r="D10" s="19"/>
      <c r="E10" s="715"/>
      <c r="F10" s="716"/>
      <c r="G10" s="22"/>
      <c r="H10" s="22"/>
      <c r="I10" s="22"/>
      <c r="J10" s="22"/>
      <c r="K10" s="723"/>
      <c r="L10" s="723"/>
      <c r="M10" s="126"/>
      <c r="N10" s="22"/>
      <c r="O10" s="680"/>
      <c r="P10" s="639"/>
      <c r="Q10" s="639"/>
      <c r="R10" s="640"/>
      <c r="U10" s="721"/>
      <c r="V10" s="722"/>
      <c r="W10" s="22"/>
      <c r="X10" s="22"/>
      <c r="Y10" s="22"/>
      <c r="Z10" s="22"/>
      <c r="AA10" s="681"/>
      <c r="AB10" s="681"/>
      <c r="AC10" s="127"/>
      <c r="AD10" s="19"/>
    </row>
    <row r="11" spans="1:35" ht="15" customHeight="1">
      <c r="C11" s="19"/>
      <c r="D11" s="19"/>
      <c r="E11" s="127"/>
      <c r="F11" s="19"/>
      <c r="G11" s="19"/>
      <c r="H11" s="614" t="s">
        <v>586</v>
      </c>
      <c r="I11" s="614"/>
      <c r="J11" s="19"/>
      <c r="K11" s="19"/>
      <c r="L11" s="19"/>
      <c r="M11" s="127"/>
      <c r="N11" s="19" t="s">
        <v>44</v>
      </c>
      <c r="O11" s="21"/>
      <c r="P11" s="21"/>
      <c r="Q11" s="18"/>
      <c r="R11" s="93"/>
      <c r="S11" s="19"/>
      <c r="T11" s="19"/>
      <c r="U11" s="127"/>
      <c r="V11" s="19"/>
      <c r="W11" s="19"/>
      <c r="X11" s="614" t="s">
        <v>588</v>
      </c>
      <c r="Y11" s="614"/>
      <c r="Z11" s="19"/>
      <c r="AA11" s="19"/>
      <c r="AB11" s="19"/>
      <c r="AC11" s="127"/>
      <c r="AD11" s="19"/>
    </row>
    <row r="12" spans="1:35" ht="25.5" customHeight="1">
      <c r="C12" s="639"/>
      <c r="D12" s="640"/>
      <c r="E12" s="680"/>
      <c r="F12" s="639"/>
      <c r="G12" s="19"/>
      <c r="H12" s="19"/>
      <c r="I12" s="19"/>
      <c r="J12" s="19"/>
      <c r="K12" s="614"/>
      <c r="L12" s="614"/>
      <c r="M12" s="680"/>
      <c r="N12" s="639"/>
      <c r="O12" s="21"/>
      <c r="P12" s="620"/>
      <c r="Q12" s="622"/>
      <c r="R12" s="21"/>
      <c r="S12" s="639"/>
      <c r="T12" s="639"/>
      <c r="U12" s="680"/>
      <c r="V12" s="639"/>
      <c r="W12" s="19"/>
      <c r="X12" s="19"/>
      <c r="Y12" s="19"/>
      <c r="Z12" s="19"/>
      <c r="AA12" s="614"/>
      <c r="AB12" s="614"/>
      <c r="AC12" s="680"/>
      <c r="AD12" s="639"/>
    </row>
    <row r="13" spans="1:35" ht="25.5" customHeight="1">
      <c r="A13" s="19"/>
      <c r="B13" s="19"/>
      <c r="C13" s="680" t="s">
        <v>292</v>
      </c>
      <c r="D13" s="639"/>
      <c r="E13" s="621"/>
      <c r="F13" s="622"/>
      <c r="K13" s="709" t="s">
        <v>293</v>
      </c>
      <c r="L13" s="710"/>
      <c r="M13" s="614"/>
      <c r="N13" s="614"/>
      <c r="O13" s="127"/>
      <c r="P13" s="185"/>
      <c r="Q13" s="185"/>
      <c r="S13" s="709" t="s">
        <v>284</v>
      </c>
      <c r="T13" s="710"/>
      <c r="U13" s="614"/>
      <c r="V13" s="614"/>
      <c r="W13" s="127"/>
      <c r="X13" s="19"/>
      <c r="Z13" s="19"/>
      <c r="AA13" s="709" t="s">
        <v>285</v>
      </c>
      <c r="AB13" s="710"/>
      <c r="AC13" s="614"/>
      <c r="AD13" s="614"/>
      <c r="AE13" s="127"/>
      <c r="AF13" s="19"/>
    </row>
    <row r="14" spans="1:35" ht="15" customHeight="1">
      <c r="A14" s="19"/>
      <c r="B14" s="19"/>
      <c r="C14" s="126"/>
      <c r="D14" s="22"/>
      <c r="E14" s="22"/>
      <c r="F14" s="95"/>
      <c r="K14" s="126"/>
      <c r="L14" s="22"/>
      <c r="M14" s="22"/>
      <c r="N14" s="22"/>
      <c r="O14" s="127"/>
      <c r="P14" s="19"/>
      <c r="S14" s="126"/>
      <c r="T14" s="22"/>
      <c r="U14" s="22"/>
      <c r="V14" s="22"/>
      <c r="W14" s="127"/>
      <c r="X14" s="19"/>
      <c r="Z14" s="19"/>
      <c r="AA14" s="126"/>
      <c r="AB14" s="22"/>
      <c r="AC14" s="22"/>
      <c r="AD14" s="22"/>
      <c r="AE14" s="127"/>
      <c r="AF14" s="19"/>
    </row>
    <row r="15" spans="1:35" ht="15" customHeight="1">
      <c r="A15" s="19"/>
      <c r="B15" s="19"/>
      <c r="C15" s="127"/>
      <c r="D15" s="614" t="s">
        <v>388</v>
      </c>
      <c r="E15" s="614"/>
      <c r="F15" s="128"/>
      <c r="K15" s="127"/>
      <c r="L15" s="614" t="s">
        <v>389</v>
      </c>
      <c r="M15" s="614"/>
      <c r="N15" s="19"/>
      <c r="O15" s="127"/>
      <c r="P15" s="19"/>
      <c r="S15" s="127"/>
      <c r="T15" s="614" t="s">
        <v>584</v>
      </c>
      <c r="U15" s="614"/>
      <c r="V15" s="19"/>
      <c r="W15" s="127"/>
      <c r="X15" s="19"/>
      <c r="Z15" s="19"/>
      <c r="AA15" s="127"/>
      <c r="AB15" s="614" t="s">
        <v>585</v>
      </c>
      <c r="AC15" s="614"/>
      <c r="AD15" s="19"/>
      <c r="AE15" s="127"/>
      <c r="AF15" s="19"/>
    </row>
    <row r="16" spans="1:35" ht="15" customHeight="1">
      <c r="A16" s="676"/>
      <c r="B16" s="676"/>
      <c r="C16" s="97"/>
      <c r="D16" s="96"/>
      <c r="E16" s="96"/>
      <c r="F16" s="129"/>
      <c r="G16" s="692"/>
      <c r="H16" s="693"/>
      <c r="I16" s="676"/>
      <c r="J16" s="677"/>
      <c r="K16" s="97"/>
      <c r="L16" s="96"/>
      <c r="M16" s="96"/>
      <c r="N16" s="96"/>
      <c r="O16" s="692"/>
      <c r="P16" s="693"/>
      <c r="Q16" s="676"/>
      <c r="R16" s="677"/>
      <c r="S16" s="97"/>
      <c r="T16" s="96"/>
      <c r="U16" s="96"/>
      <c r="V16" s="96"/>
      <c r="W16" s="692"/>
      <c r="X16" s="693"/>
      <c r="Y16" s="676"/>
      <c r="Z16" s="677"/>
      <c r="AA16" s="97"/>
      <c r="AB16" s="96"/>
      <c r="AC16" s="96"/>
      <c r="AD16" s="96"/>
      <c r="AE16" s="692"/>
      <c r="AF16" s="693"/>
    </row>
    <row r="17" spans="1:32" ht="25.5" customHeight="1">
      <c r="A17" s="620" t="str">
        <f>順位記入用!B32</f>
        <v>１位１位</v>
      </c>
      <c r="B17" s="621"/>
      <c r="C17" s="621"/>
      <c r="D17" s="622"/>
      <c r="E17" s="620" t="str">
        <f>順位記入用!G35</f>
        <v>２位４位</v>
      </c>
      <c r="F17" s="621"/>
      <c r="G17" s="621"/>
      <c r="H17" s="622"/>
      <c r="I17" s="620" t="str">
        <f>順位記入用!G33</f>
        <v>２位２位</v>
      </c>
      <c r="J17" s="621"/>
      <c r="K17" s="621"/>
      <c r="L17" s="622"/>
      <c r="M17" s="620" t="str">
        <f>順位記入用!B35</f>
        <v>１位４位</v>
      </c>
      <c r="N17" s="621"/>
      <c r="O17" s="621"/>
      <c r="P17" s="622"/>
      <c r="Q17" s="620" t="str">
        <f>順位記入用!B34</f>
        <v>１位３位</v>
      </c>
      <c r="R17" s="621"/>
      <c r="S17" s="621"/>
      <c r="T17" s="622"/>
      <c r="U17" s="620" t="str">
        <f>順位記入用!G32</f>
        <v>２位１位</v>
      </c>
      <c r="V17" s="621"/>
      <c r="W17" s="621"/>
      <c r="X17" s="622"/>
      <c r="Y17" s="620" t="str">
        <f>順位記入用!G34</f>
        <v>２位３位</v>
      </c>
      <c r="Z17" s="621"/>
      <c r="AA17" s="621"/>
      <c r="AB17" s="622"/>
      <c r="AC17" s="620" t="str">
        <f>順位記入用!B33</f>
        <v>１位２位</v>
      </c>
      <c r="AD17" s="621"/>
      <c r="AE17" s="621"/>
      <c r="AF17" s="622"/>
    </row>
    <row r="18" spans="1:32" ht="25.5" customHeight="1">
      <c r="C18" s="620" t="s">
        <v>294</v>
      </c>
      <c r="D18" s="621"/>
      <c r="E18" s="710"/>
      <c r="F18" s="710"/>
      <c r="G18" s="758"/>
      <c r="H18" s="673"/>
      <c r="I18" s="678"/>
      <c r="J18" s="679"/>
      <c r="K18" s="710" t="s">
        <v>295</v>
      </c>
      <c r="L18" s="710"/>
      <c r="M18" s="710"/>
      <c r="N18" s="757"/>
      <c r="P18" s="620"/>
      <c r="Q18" s="622"/>
      <c r="R18" s="22"/>
      <c r="S18" s="620" t="s">
        <v>288</v>
      </c>
      <c r="T18" s="621"/>
      <c r="U18" s="621"/>
      <c r="V18" s="622"/>
      <c r="W18" s="759"/>
      <c r="X18" s="759"/>
      <c r="Y18" s="678"/>
      <c r="Z18" s="679"/>
      <c r="AA18" s="620" t="s">
        <v>289</v>
      </c>
      <c r="AB18" s="621"/>
      <c r="AC18" s="621"/>
      <c r="AD18" s="622"/>
      <c r="AE18" s="22"/>
    </row>
    <row r="19" spans="1:32" ht="15" customHeight="1">
      <c r="E19" s="126"/>
      <c r="F19" s="22"/>
      <c r="G19" s="19"/>
      <c r="H19" s="614" t="s">
        <v>587</v>
      </c>
      <c r="I19" s="614"/>
      <c r="J19" s="19"/>
      <c r="K19" s="22"/>
      <c r="L19" s="22"/>
      <c r="M19" s="126"/>
      <c r="N19" s="22" t="s">
        <v>42</v>
      </c>
      <c r="O19" s="96"/>
      <c r="P19" s="96"/>
      <c r="Q19" s="201"/>
      <c r="S19" s="19"/>
      <c r="T19" s="19"/>
      <c r="U19" s="127"/>
      <c r="V19" s="19"/>
      <c r="W19" s="19"/>
      <c r="X19" s="614" t="s">
        <v>589</v>
      </c>
      <c r="Y19" s="614"/>
      <c r="Z19" s="19"/>
      <c r="AA19" s="22"/>
      <c r="AB19" s="22"/>
      <c r="AC19" s="126"/>
      <c r="AD19" s="19"/>
    </row>
    <row r="20" spans="1:32" ht="15" customHeight="1">
      <c r="E20" s="97"/>
      <c r="F20" s="96"/>
      <c r="G20" s="96"/>
      <c r="H20" s="96"/>
      <c r="I20" s="96"/>
      <c r="J20" s="96"/>
      <c r="K20" s="96"/>
      <c r="L20" s="96"/>
      <c r="M20" s="97"/>
      <c r="N20" s="19"/>
      <c r="O20" s="709"/>
      <c r="P20" s="710"/>
      <c r="Q20" s="710"/>
      <c r="R20" s="757"/>
      <c r="S20" s="96"/>
      <c r="T20" s="96"/>
      <c r="U20" s="97"/>
      <c r="V20" s="96"/>
      <c r="W20" s="96"/>
      <c r="X20" s="96"/>
      <c r="Y20" s="96"/>
      <c r="Z20" s="96"/>
      <c r="AA20" s="96"/>
      <c r="AB20" s="96"/>
      <c r="AC20" s="127"/>
      <c r="AD20" s="19"/>
    </row>
    <row r="21" spans="1:32" ht="25.5" customHeight="1">
      <c r="G21" s="620" t="s">
        <v>298</v>
      </c>
      <c r="H21" s="621"/>
      <c r="I21" s="621"/>
      <c r="J21" s="621"/>
      <c r="K21" s="202"/>
      <c r="L21" s="680" t="s">
        <v>299</v>
      </c>
      <c r="M21" s="621"/>
      <c r="N21" s="621"/>
      <c r="O21" s="622"/>
      <c r="P21" s="26"/>
      <c r="Q21" s="98"/>
      <c r="R21" s="620" t="s">
        <v>291</v>
      </c>
      <c r="S21" s="621"/>
      <c r="T21" s="621"/>
      <c r="U21" s="640"/>
      <c r="W21" s="620" t="s">
        <v>287</v>
      </c>
      <c r="X21" s="621"/>
      <c r="Y21" s="621"/>
      <c r="Z21" s="621"/>
      <c r="AA21" s="126"/>
    </row>
    <row r="22" spans="1:32" ht="15" customHeight="1">
      <c r="G22" s="614"/>
      <c r="H22" s="614"/>
      <c r="I22" s="709"/>
      <c r="J22" s="710"/>
      <c r="K22" s="19"/>
      <c r="L22" s="19"/>
      <c r="M22" s="19"/>
      <c r="N22" s="19"/>
      <c r="O22" s="185"/>
      <c r="P22" s="185"/>
      <c r="Q22" s="185"/>
      <c r="R22" s="185"/>
      <c r="S22" s="19"/>
      <c r="T22" s="19"/>
      <c r="U22" s="19"/>
      <c r="V22" s="19"/>
      <c r="W22" s="19"/>
      <c r="X22" s="19"/>
      <c r="Y22" s="709"/>
      <c r="Z22" s="710"/>
    </row>
    <row r="23" spans="1:32" ht="15" customHeight="1">
      <c r="I23" s="680"/>
      <c r="J23" s="639"/>
      <c r="K23" s="96"/>
      <c r="L23" s="96"/>
      <c r="M23" s="96"/>
      <c r="N23" s="96"/>
      <c r="O23" s="184"/>
      <c r="P23" s="184"/>
      <c r="Q23" s="184"/>
      <c r="R23" s="184"/>
      <c r="S23" s="96"/>
      <c r="T23" s="96"/>
      <c r="U23" s="96"/>
      <c r="V23" s="96"/>
      <c r="W23" s="639"/>
      <c r="X23" s="639"/>
      <c r="Y23" s="127"/>
      <c r="Z23" s="19"/>
    </row>
    <row r="24" spans="1:32" ht="15" customHeight="1">
      <c r="P24" s="19"/>
      <c r="Q24" s="126"/>
      <c r="R24" s="22"/>
      <c r="S24" s="19"/>
      <c r="T24" s="19"/>
      <c r="U24" s="19"/>
      <c r="V24" s="19"/>
      <c r="W24" s="19"/>
      <c r="X24" s="19"/>
    </row>
    <row r="25" spans="1:32" ht="15" customHeight="1">
      <c r="P25" s="19"/>
      <c r="Q25" s="97"/>
      <c r="R25" s="96"/>
      <c r="S25" s="19"/>
      <c r="T25" s="19"/>
      <c r="U25" s="19"/>
      <c r="V25" s="19"/>
      <c r="W25" s="19"/>
      <c r="X25" s="19"/>
    </row>
    <row r="26" spans="1:32" ht="25.5" customHeight="1">
      <c r="B26" s="436"/>
      <c r="K26" s="11" t="s">
        <v>43</v>
      </c>
      <c r="O26" s="620"/>
      <c r="P26" s="621"/>
      <c r="Q26" s="621"/>
      <c r="R26" s="622"/>
    </row>
    <row r="27" spans="1:32" ht="29.25" customHeight="1">
      <c r="B27" s="393" t="s">
        <v>466</v>
      </c>
    </row>
    <row r="28" spans="1:32" ht="22.5" customHeight="1">
      <c r="B28" s="685" t="s">
        <v>369</v>
      </c>
      <c r="C28" s="686"/>
      <c r="D28" s="686"/>
      <c r="E28" s="686"/>
      <c r="F28" s="687"/>
      <c r="G28" s="10"/>
      <c r="M28" s="138"/>
      <c r="N28" s="138"/>
      <c r="O28" s="138"/>
      <c r="P28" s="138"/>
      <c r="Q28" s="138"/>
      <c r="S28" s="9" t="s">
        <v>23</v>
      </c>
      <c r="T28" s="24"/>
      <c r="U28" s="24"/>
      <c r="V28" s="500"/>
      <c r="W28" s="500"/>
      <c r="X28" s="500"/>
      <c r="Y28" s="500"/>
      <c r="Z28" s="500"/>
      <c r="AA28" s="500"/>
      <c r="AB28" s="500"/>
      <c r="AC28" s="9" t="s">
        <v>24</v>
      </c>
    </row>
    <row r="29" spans="1:32" ht="9" customHeight="1" thickBot="1"/>
    <row r="30" spans="1:32" ht="21.75" customHeight="1">
      <c r="B30" s="669"/>
      <c r="C30" s="609"/>
      <c r="D30" s="609"/>
      <c r="E30" s="613"/>
      <c r="F30" s="669" t="s">
        <v>47</v>
      </c>
      <c r="G30" s="609"/>
      <c r="H30" s="609"/>
      <c r="I30" s="609"/>
      <c r="J30" s="609"/>
      <c r="K30" s="609"/>
      <c r="L30" s="609"/>
      <c r="M30" s="609"/>
      <c r="N30" s="609"/>
      <c r="O30" s="613"/>
      <c r="P30" s="669" t="s">
        <v>48</v>
      </c>
      <c r="Q30" s="609"/>
      <c r="R30" s="613"/>
      <c r="S30" s="669" t="s">
        <v>49</v>
      </c>
      <c r="T30" s="609"/>
      <c r="U30" s="609"/>
      <c r="V30" s="609"/>
      <c r="W30" s="609"/>
      <c r="X30" s="609"/>
      <c r="Y30" s="609"/>
      <c r="Z30" s="609"/>
      <c r="AA30" s="609"/>
      <c r="AB30" s="613"/>
      <c r="AC30" s="609" t="s">
        <v>48</v>
      </c>
      <c r="AD30" s="609"/>
      <c r="AE30" s="613"/>
    </row>
    <row r="31" spans="1:32" ht="22.5" customHeight="1">
      <c r="A31" s="617" t="s">
        <v>390</v>
      </c>
      <c r="B31" s="704">
        <v>0.375</v>
      </c>
      <c r="C31" s="631"/>
      <c r="D31" s="631"/>
      <c r="E31" s="705"/>
      <c r="F31" s="661" t="str">
        <f>A17</f>
        <v>１位１位</v>
      </c>
      <c r="G31" s="635"/>
      <c r="H31" s="635"/>
      <c r="I31" s="635"/>
      <c r="J31" s="635" t="s">
        <v>22</v>
      </c>
      <c r="K31" s="635"/>
      <c r="L31" s="635" t="str">
        <f>E17</f>
        <v>２位４位</v>
      </c>
      <c r="M31" s="635"/>
      <c r="N31" s="635"/>
      <c r="O31" s="691"/>
      <c r="P31" s="682" t="str">
        <f>F33</f>
        <v>１位３位</v>
      </c>
      <c r="Q31" s="683"/>
      <c r="R31" s="684"/>
      <c r="S31" s="661" t="str">
        <f>I17</f>
        <v>２位２位</v>
      </c>
      <c r="T31" s="635"/>
      <c r="U31" s="635"/>
      <c r="V31" s="635"/>
      <c r="W31" s="635" t="s">
        <v>22</v>
      </c>
      <c r="X31" s="635"/>
      <c r="Y31" s="635" t="str">
        <f>M17</f>
        <v>１位４位</v>
      </c>
      <c r="Z31" s="635"/>
      <c r="AA31" s="635"/>
      <c r="AB31" s="691"/>
      <c r="AC31" s="682" t="str">
        <f>S33</f>
        <v>２位３位</v>
      </c>
      <c r="AD31" s="683"/>
      <c r="AE31" s="684"/>
    </row>
    <row r="32" spans="1:32" ht="22.5" customHeight="1">
      <c r="A32" s="617"/>
      <c r="B32" s="698" t="s">
        <v>157</v>
      </c>
      <c r="C32" s="699"/>
      <c r="D32" s="699"/>
      <c r="E32" s="700"/>
      <c r="F32" s="667"/>
      <c r="G32" s="668"/>
      <c r="H32" s="668"/>
      <c r="I32" s="668"/>
      <c r="J32" s="441"/>
      <c r="K32" s="441"/>
      <c r="L32" s="668"/>
      <c r="M32" s="668"/>
      <c r="N32" s="668"/>
      <c r="O32" s="694"/>
      <c r="P32" s="701" t="str">
        <f>L33</f>
        <v>２位１位</v>
      </c>
      <c r="Q32" s="702"/>
      <c r="R32" s="703"/>
      <c r="S32" s="667"/>
      <c r="T32" s="668"/>
      <c r="U32" s="668"/>
      <c r="V32" s="668"/>
      <c r="W32" s="441"/>
      <c r="X32" s="441"/>
      <c r="Y32" s="668"/>
      <c r="Z32" s="668"/>
      <c r="AA32" s="668"/>
      <c r="AB32" s="694"/>
      <c r="AC32" s="701" t="str">
        <f>Y33</f>
        <v>１位２位</v>
      </c>
      <c r="AD32" s="702"/>
      <c r="AE32" s="703"/>
    </row>
    <row r="33" spans="1:37" ht="22.5" customHeight="1">
      <c r="A33" s="617" t="s">
        <v>397</v>
      </c>
      <c r="B33" s="704">
        <v>0.4375</v>
      </c>
      <c r="C33" s="631"/>
      <c r="D33" s="631"/>
      <c r="E33" s="705"/>
      <c r="F33" s="661" t="str">
        <f>Q17</f>
        <v>１位３位</v>
      </c>
      <c r="G33" s="635"/>
      <c r="H33" s="635"/>
      <c r="I33" s="635"/>
      <c r="J33" s="635" t="s">
        <v>22</v>
      </c>
      <c r="K33" s="635"/>
      <c r="L33" s="635" t="str">
        <f>U17</f>
        <v>２位１位</v>
      </c>
      <c r="M33" s="635"/>
      <c r="N33" s="635"/>
      <c r="O33" s="691"/>
      <c r="P33" s="682" t="str">
        <f>F31</f>
        <v>１位１位</v>
      </c>
      <c r="Q33" s="683"/>
      <c r="R33" s="684"/>
      <c r="S33" s="661" t="str">
        <f>Y17</f>
        <v>２位３位</v>
      </c>
      <c r="T33" s="635"/>
      <c r="U33" s="635"/>
      <c r="V33" s="635"/>
      <c r="W33" s="635" t="s">
        <v>22</v>
      </c>
      <c r="X33" s="635"/>
      <c r="Y33" s="635" t="str">
        <f>AC17</f>
        <v>１位２位</v>
      </c>
      <c r="Z33" s="635"/>
      <c r="AA33" s="635"/>
      <c r="AB33" s="691"/>
      <c r="AC33" s="682" t="str">
        <f>S31</f>
        <v>２位２位</v>
      </c>
      <c r="AD33" s="683"/>
      <c r="AE33" s="684"/>
    </row>
    <row r="34" spans="1:37" ht="22.5" customHeight="1" thickBot="1">
      <c r="A34" s="617"/>
      <c r="B34" s="695" t="s">
        <v>157</v>
      </c>
      <c r="C34" s="696"/>
      <c r="D34" s="696"/>
      <c r="E34" s="697"/>
      <c r="F34" s="659"/>
      <c r="G34" s="660"/>
      <c r="H34" s="660"/>
      <c r="I34" s="660"/>
      <c r="J34" s="440"/>
      <c r="K34" s="440"/>
      <c r="L34" s="660"/>
      <c r="M34" s="660"/>
      <c r="N34" s="660"/>
      <c r="O34" s="675"/>
      <c r="P34" s="618" t="str">
        <f>L31</f>
        <v>２位４位</v>
      </c>
      <c r="Q34" s="619"/>
      <c r="R34" s="674"/>
      <c r="S34" s="659"/>
      <c r="T34" s="660"/>
      <c r="U34" s="660"/>
      <c r="V34" s="660"/>
      <c r="W34" s="440"/>
      <c r="X34" s="440"/>
      <c r="Y34" s="660"/>
      <c r="Z34" s="660"/>
      <c r="AA34" s="660"/>
      <c r="AB34" s="675"/>
      <c r="AC34" s="618" t="str">
        <f>Y31</f>
        <v>１位４位</v>
      </c>
      <c r="AD34" s="619"/>
      <c r="AE34" s="674"/>
    </row>
    <row r="35" spans="1:37" ht="22.5" customHeight="1" thickBot="1">
      <c r="B35" s="718"/>
      <c r="C35" s="719"/>
      <c r="D35" s="719"/>
      <c r="E35" s="719"/>
      <c r="F35" s="748" t="s">
        <v>156</v>
      </c>
      <c r="G35" s="719"/>
      <c r="H35" s="719"/>
      <c r="I35" s="719"/>
      <c r="J35" s="719"/>
      <c r="K35" s="719"/>
      <c r="L35" s="719"/>
      <c r="M35" s="719"/>
      <c r="N35" s="719"/>
      <c r="O35" s="719"/>
      <c r="P35" s="719"/>
      <c r="Q35" s="719"/>
      <c r="R35" s="719"/>
      <c r="S35" s="719"/>
      <c r="T35" s="719"/>
      <c r="U35" s="719"/>
      <c r="V35" s="719"/>
      <c r="W35" s="719"/>
      <c r="X35" s="719"/>
      <c r="Y35" s="719"/>
      <c r="Z35" s="719"/>
      <c r="AA35" s="719"/>
      <c r="AB35" s="719"/>
      <c r="AC35" s="719"/>
      <c r="AD35" s="719"/>
      <c r="AE35" s="749"/>
    </row>
    <row r="36" spans="1:37" ht="22.5" customHeight="1">
      <c r="A36" s="617" t="s">
        <v>392</v>
      </c>
      <c r="B36" s="706">
        <v>0.54166666666666663</v>
      </c>
      <c r="C36" s="707"/>
      <c r="D36" s="707"/>
      <c r="E36" s="708"/>
      <c r="F36" s="717" t="str">
        <f>C13</f>
        <v>Ａ①勝</v>
      </c>
      <c r="G36" s="690"/>
      <c r="H36" s="690"/>
      <c r="I36" s="690"/>
      <c r="J36" s="690" t="s">
        <v>22</v>
      </c>
      <c r="K36" s="690"/>
      <c r="L36" s="665" t="str">
        <f>K13</f>
        <v>Ｂ①勝</v>
      </c>
      <c r="M36" s="665"/>
      <c r="N36" s="665"/>
      <c r="O36" s="666"/>
      <c r="P36" s="688" t="str">
        <f>F38</f>
        <v>Ａ②勝</v>
      </c>
      <c r="Q36" s="641"/>
      <c r="R36" s="689"/>
      <c r="S36" s="717" t="str">
        <f>C18</f>
        <v>Ａ①負</v>
      </c>
      <c r="T36" s="690"/>
      <c r="U36" s="690"/>
      <c r="V36" s="690"/>
      <c r="W36" s="690" t="s">
        <v>22</v>
      </c>
      <c r="X36" s="690"/>
      <c r="Y36" s="665" t="str">
        <f>K18</f>
        <v>Ｂ①負</v>
      </c>
      <c r="Z36" s="665"/>
      <c r="AA36" s="665"/>
      <c r="AB36" s="666"/>
      <c r="AC36" s="688" t="str">
        <f>S38</f>
        <v>Ａ②負</v>
      </c>
      <c r="AD36" s="641"/>
      <c r="AE36" s="689"/>
    </row>
    <row r="37" spans="1:37" ht="22.5" customHeight="1">
      <c r="A37" s="617"/>
      <c r="B37" s="698" t="s">
        <v>157</v>
      </c>
      <c r="C37" s="699"/>
      <c r="D37" s="699"/>
      <c r="E37" s="700"/>
      <c r="F37" s="667"/>
      <c r="G37" s="668"/>
      <c r="H37" s="668"/>
      <c r="I37" s="668"/>
      <c r="J37" s="354"/>
      <c r="K37" s="354"/>
      <c r="L37" s="668"/>
      <c r="M37" s="668"/>
      <c r="N37" s="668"/>
      <c r="O37" s="694"/>
      <c r="P37" s="701" t="str">
        <f>L38</f>
        <v>Ｂ②勝</v>
      </c>
      <c r="Q37" s="702"/>
      <c r="R37" s="703"/>
      <c r="S37" s="667"/>
      <c r="T37" s="668"/>
      <c r="U37" s="668"/>
      <c r="V37" s="668"/>
      <c r="W37" s="354"/>
      <c r="X37" s="354"/>
      <c r="Y37" s="668"/>
      <c r="Z37" s="668"/>
      <c r="AA37" s="668"/>
      <c r="AB37" s="694"/>
      <c r="AC37" s="701" t="str">
        <f>Y38</f>
        <v>Ｂ②負</v>
      </c>
      <c r="AD37" s="702"/>
      <c r="AE37" s="703"/>
    </row>
    <row r="38" spans="1:37" ht="22.5" customHeight="1">
      <c r="A38" s="617" t="s">
        <v>398</v>
      </c>
      <c r="B38" s="704">
        <v>0.60416666666666663</v>
      </c>
      <c r="C38" s="631"/>
      <c r="D38" s="631"/>
      <c r="E38" s="705"/>
      <c r="F38" s="661" t="str">
        <f>S13</f>
        <v>Ａ②勝</v>
      </c>
      <c r="G38" s="635"/>
      <c r="H38" s="635"/>
      <c r="I38" s="635"/>
      <c r="J38" s="635" t="s">
        <v>22</v>
      </c>
      <c r="K38" s="635"/>
      <c r="L38" s="635" t="str">
        <f>AA13</f>
        <v>Ｂ②勝</v>
      </c>
      <c r="M38" s="635"/>
      <c r="N38" s="635"/>
      <c r="O38" s="691"/>
      <c r="P38" s="682" t="str">
        <f>F36</f>
        <v>Ａ①勝</v>
      </c>
      <c r="Q38" s="683"/>
      <c r="R38" s="684"/>
      <c r="S38" s="661" t="str">
        <f>S18</f>
        <v>Ａ②負</v>
      </c>
      <c r="T38" s="635"/>
      <c r="U38" s="635"/>
      <c r="V38" s="635"/>
      <c r="W38" s="635" t="s">
        <v>22</v>
      </c>
      <c r="X38" s="635"/>
      <c r="Y38" s="635" t="str">
        <f>AA18</f>
        <v>Ｂ②負</v>
      </c>
      <c r="Z38" s="635"/>
      <c r="AA38" s="635"/>
      <c r="AB38" s="691"/>
      <c r="AC38" s="682" t="str">
        <f>S36</f>
        <v>Ａ①負</v>
      </c>
      <c r="AD38" s="683"/>
      <c r="AE38" s="684"/>
    </row>
    <row r="39" spans="1:37" ht="21.75" customHeight="1" thickBot="1">
      <c r="A39" s="617"/>
      <c r="B39" s="695" t="s">
        <v>157</v>
      </c>
      <c r="C39" s="696"/>
      <c r="D39" s="696"/>
      <c r="E39" s="697"/>
      <c r="F39" s="659"/>
      <c r="G39" s="660"/>
      <c r="H39" s="660"/>
      <c r="I39" s="660"/>
      <c r="J39" s="442"/>
      <c r="K39" s="442"/>
      <c r="L39" s="660"/>
      <c r="M39" s="660"/>
      <c r="N39" s="660"/>
      <c r="O39" s="675"/>
      <c r="P39" s="618" t="str">
        <f>L36</f>
        <v>Ｂ①勝</v>
      </c>
      <c r="Q39" s="619"/>
      <c r="R39" s="674"/>
      <c r="S39" s="659"/>
      <c r="T39" s="660"/>
      <c r="U39" s="660"/>
      <c r="V39" s="660"/>
      <c r="W39" s="442"/>
      <c r="X39" s="442"/>
      <c r="Y39" s="660"/>
      <c r="Z39" s="660"/>
      <c r="AA39" s="660"/>
      <c r="AB39" s="675"/>
      <c r="AC39" s="618" t="str">
        <f>Y36</f>
        <v>Ｂ①負</v>
      </c>
      <c r="AD39" s="619"/>
      <c r="AE39" s="674"/>
    </row>
    <row r="41" spans="1:37" ht="22.5" customHeight="1" thickBot="1">
      <c r="B41" s="10"/>
      <c r="C41" s="12" t="s">
        <v>52</v>
      </c>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K41" s="57"/>
    </row>
    <row r="42" spans="1:37" ht="26.25" customHeight="1">
      <c r="B42" s="21"/>
      <c r="C42" s="688" t="s">
        <v>45</v>
      </c>
      <c r="D42" s="641"/>
      <c r="E42" s="641"/>
      <c r="F42" s="641" t="str">
        <f>G9</f>
        <v>Ａ③勝</v>
      </c>
      <c r="G42" s="641"/>
      <c r="H42" s="641"/>
      <c r="I42" s="641"/>
      <c r="J42" s="641" t="s">
        <v>46</v>
      </c>
      <c r="K42" s="641"/>
      <c r="L42" s="641" t="str">
        <f>W9</f>
        <v>Ａ④勝</v>
      </c>
      <c r="M42" s="641"/>
      <c r="N42" s="641"/>
      <c r="O42" s="641"/>
      <c r="P42" s="641" t="s">
        <v>53</v>
      </c>
      <c r="Q42" s="641"/>
      <c r="R42" s="641"/>
      <c r="S42" s="641" t="str">
        <f>L9</f>
        <v>Ａ③負</v>
      </c>
      <c r="T42" s="641"/>
      <c r="U42" s="641"/>
      <c r="V42" s="641"/>
      <c r="W42" s="641" t="s">
        <v>46</v>
      </c>
      <c r="X42" s="641"/>
      <c r="Y42" s="641" t="str">
        <f>R9</f>
        <v>Ａ④負</v>
      </c>
      <c r="Z42" s="641"/>
      <c r="AA42" s="641"/>
      <c r="AB42" s="689"/>
      <c r="AC42" s="12"/>
      <c r="AD42" s="12"/>
      <c r="AE42" s="12"/>
      <c r="AG42" s="12"/>
      <c r="AH42" s="12"/>
      <c r="AI42" s="12"/>
    </row>
    <row r="43" spans="1:37" ht="26.25" customHeight="1" thickBot="1">
      <c r="B43" s="21"/>
      <c r="C43" s="618" t="s">
        <v>54</v>
      </c>
      <c r="D43" s="619"/>
      <c r="E43" s="619"/>
      <c r="F43" s="619" t="str">
        <f>G21</f>
        <v>Ｂ③勝</v>
      </c>
      <c r="G43" s="619"/>
      <c r="H43" s="619"/>
      <c r="I43" s="619"/>
      <c r="J43" s="619" t="s">
        <v>46</v>
      </c>
      <c r="K43" s="619"/>
      <c r="L43" s="619" t="str">
        <f>W21</f>
        <v>Ｂ④勝</v>
      </c>
      <c r="M43" s="619"/>
      <c r="N43" s="619"/>
      <c r="O43" s="619"/>
      <c r="P43" s="619" t="s">
        <v>55</v>
      </c>
      <c r="Q43" s="619"/>
      <c r="R43" s="619"/>
      <c r="S43" s="619" t="str">
        <f>L21</f>
        <v>Ｂ③負</v>
      </c>
      <c r="T43" s="619"/>
      <c r="U43" s="619"/>
      <c r="V43" s="619"/>
      <c r="W43" s="619" t="s">
        <v>46</v>
      </c>
      <c r="X43" s="619"/>
      <c r="Y43" s="619" t="str">
        <f>R21</f>
        <v>Ｂ④負</v>
      </c>
      <c r="Z43" s="619"/>
      <c r="AA43" s="619"/>
      <c r="AB43" s="674"/>
      <c r="AC43" s="12"/>
      <c r="AD43" s="12"/>
      <c r="AE43" s="12"/>
      <c r="AG43" s="12"/>
      <c r="AH43" s="12"/>
      <c r="AI43" s="12"/>
      <c r="AK43" s="57"/>
    </row>
    <row r="44" spans="1:37" ht="27.75" customHeight="1">
      <c r="B44" s="393" t="s">
        <v>465</v>
      </c>
    </row>
    <row r="45" spans="1:37" ht="27.75" customHeight="1">
      <c r="B45" s="9" t="s">
        <v>368</v>
      </c>
    </row>
    <row r="46" spans="1:37" ht="7.5" customHeight="1">
      <c r="B46" s="9"/>
    </row>
    <row r="47" spans="1:37" ht="25.5" customHeight="1">
      <c r="A47" s="21"/>
      <c r="B47" s="9"/>
      <c r="J47" s="11" t="s">
        <v>149</v>
      </c>
      <c r="N47" s="620"/>
      <c r="O47" s="621"/>
      <c r="P47" s="621"/>
      <c r="Q47" s="621"/>
      <c r="R47" s="621"/>
      <c r="S47" s="622"/>
      <c r="AF47" s="12"/>
    </row>
    <row r="48" spans="1:37" ht="13.5" customHeight="1">
      <c r="A48" s="21"/>
      <c r="P48" s="19"/>
      <c r="Q48" s="126"/>
      <c r="AF48" s="12"/>
    </row>
    <row r="49" spans="1:47" ht="13.5" customHeight="1">
      <c r="P49" s="19"/>
      <c r="Q49" s="97"/>
      <c r="R49" s="96"/>
      <c r="S49" s="96"/>
      <c r="T49" s="96"/>
      <c r="U49" s="96"/>
      <c r="V49" s="96"/>
      <c r="W49" s="96"/>
      <c r="X49" s="96"/>
    </row>
    <row r="50" spans="1:47" ht="13.5" customHeight="1">
      <c r="G50" s="19"/>
      <c r="H50" s="19"/>
      <c r="I50" s="721"/>
      <c r="J50" s="722"/>
      <c r="K50" s="22"/>
      <c r="L50" s="22"/>
      <c r="M50" s="22"/>
      <c r="N50" s="22"/>
      <c r="O50" s="22"/>
      <c r="P50" s="22"/>
      <c r="Q50" s="19"/>
      <c r="R50" s="19"/>
      <c r="S50" s="19"/>
      <c r="T50" s="19"/>
      <c r="U50" s="19"/>
      <c r="V50" s="19"/>
      <c r="W50" s="657"/>
      <c r="X50" s="658"/>
      <c r="Y50" s="127"/>
      <c r="Z50" s="19"/>
    </row>
    <row r="51" spans="1:47" ht="13.5" customHeight="1">
      <c r="G51" s="19"/>
      <c r="H51" s="19"/>
      <c r="I51" s="127"/>
      <c r="J51" s="19"/>
      <c r="K51" s="19"/>
      <c r="L51" s="19"/>
      <c r="M51" s="19"/>
      <c r="N51" s="19"/>
      <c r="O51" s="19"/>
      <c r="P51" s="19"/>
      <c r="Q51" s="19"/>
      <c r="R51" s="19"/>
      <c r="S51" s="19"/>
      <c r="T51" s="19"/>
      <c r="U51" s="19"/>
      <c r="V51" s="19"/>
      <c r="W51" s="19"/>
      <c r="X51" s="19"/>
      <c r="Y51" s="127"/>
      <c r="Z51" s="19"/>
    </row>
    <row r="52" spans="1:47" ht="13.5" customHeight="1">
      <c r="G52" s="639"/>
      <c r="H52" s="640"/>
      <c r="I52" s="680"/>
      <c r="J52" s="639"/>
      <c r="K52" s="19"/>
      <c r="L52" s="19"/>
      <c r="M52" s="19"/>
      <c r="N52" s="19"/>
      <c r="O52" s="19"/>
      <c r="P52" s="19"/>
      <c r="Q52" s="19"/>
      <c r="R52" s="19"/>
      <c r="S52" s="19"/>
      <c r="T52" s="19"/>
      <c r="U52" s="19"/>
      <c r="V52" s="19"/>
      <c r="W52" s="639"/>
      <c r="X52" s="639"/>
      <c r="Y52" s="680"/>
      <c r="Z52" s="639"/>
    </row>
    <row r="53" spans="1:47" ht="25.5" customHeight="1">
      <c r="E53" s="96"/>
      <c r="F53" s="204"/>
      <c r="G53" s="680" t="s">
        <v>595</v>
      </c>
      <c r="H53" s="639"/>
      <c r="I53" s="621"/>
      <c r="J53" s="622"/>
      <c r="K53" s="94"/>
      <c r="L53" s="620" t="s">
        <v>596</v>
      </c>
      <c r="M53" s="621"/>
      <c r="N53" s="621"/>
      <c r="O53" s="622"/>
      <c r="R53" s="620" t="s">
        <v>597</v>
      </c>
      <c r="S53" s="621"/>
      <c r="T53" s="621"/>
      <c r="U53" s="757"/>
      <c r="V53" s="127"/>
      <c r="W53" s="709" t="s">
        <v>598</v>
      </c>
      <c r="X53" s="710"/>
      <c r="Y53" s="614"/>
      <c r="Z53" s="614"/>
      <c r="AA53" s="97"/>
      <c r="AB53" s="96"/>
    </row>
    <row r="54" spans="1:47" ht="15" customHeight="1">
      <c r="D54" s="19"/>
      <c r="E54" s="348"/>
      <c r="F54" s="350"/>
      <c r="G54" s="22"/>
      <c r="H54" s="22"/>
      <c r="I54" s="22"/>
      <c r="J54" s="22"/>
      <c r="K54" s="723"/>
      <c r="L54" s="724"/>
      <c r="M54" s="126"/>
      <c r="N54" s="22"/>
      <c r="O54" s="732"/>
      <c r="P54" s="733"/>
      <c r="Q54" s="728"/>
      <c r="R54" s="729"/>
      <c r="S54" s="22"/>
      <c r="T54" s="22"/>
      <c r="U54" s="721"/>
      <c r="V54" s="722"/>
      <c r="W54" s="22"/>
      <c r="X54" s="22"/>
      <c r="Y54" s="22"/>
      <c r="Z54" s="22"/>
      <c r="AA54" s="681"/>
      <c r="AB54" s="681"/>
      <c r="AC54" s="127"/>
      <c r="AD54" s="19"/>
    </row>
    <row r="55" spans="1:47" ht="15" customHeight="1">
      <c r="D55" s="19"/>
      <c r="E55" s="127"/>
      <c r="F55" s="19"/>
      <c r="G55" s="19"/>
      <c r="H55" s="614" t="s">
        <v>592</v>
      </c>
      <c r="I55" s="614"/>
      <c r="J55" s="19"/>
      <c r="K55" s="19"/>
      <c r="L55" s="19"/>
      <c r="M55" s="127" t="s">
        <v>158</v>
      </c>
      <c r="N55" s="19"/>
      <c r="O55" s="93"/>
      <c r="P55" s="91"/>
      <c r="Q55" s="92"/>
      <c r="R55" s="93"/>
      <c r="S55" s="19"/>
      <c r="T55" s="19"/>
      <c r="U55" s="127"/>
      <c r="V55" s="19"/>
      <c r="W55" s="19"/>
      <c r="X55" s="614" t="s">
        <v>593</v>
      </c>
      <c r="Y55" s="614"/>
      <c r="Z55" s="19"/>
      <c r="AA55" s="19"/>
      <c r="AB55" s="19"/>
      <c r="AC55" s="127"/>
      <c r="AD55" s="19"/>
    </row>
    <row r="56" spans="1:47" ht="25.5" customHeight="1">
      <c r="C56" s="639"/>
      <c r="D56" s="640"/>
      <c r="E56" s="229"/>
      <c r="F56" s="90"/>
      <c r="G56" s="19"/>
      <c r="H56" s="19"/>
      <c r="I56" s="19"/>
      <c r="J56" s="19"/>
      <c r="K56" s="614"/>
      <c r="L56" s="614"/>
      <c r="M56" s="680"/>
      <c r="N56" s="639"/>
      <c r="O56" s="21"/>
      <c r="P56" s="620"/>
      <c r="Q56" s="622"/>
      <c r="R56" s="21"/>
      <c r="S56" s="639"/>
      <c r="T56" s="640"/>
      <c r="U56" s="680"/>
      <c r="V56" s="639"/>
      <c r="W56" s="19"/>
      <c r="X56" s="19"/>
      <c r="Y56" s="19"/>
      <c r="Z56" s="19"/>
      <c r="AA56" s="614"/>
      <c r="AB56" s="614"/>
      <c r="AC56" s="680"/>
      <c r="AD56" s="639"/>
    </row>
    <row r="57" spans="1:47" ht="25.5" customHeight="1">
      <c r="B57" s="130"/>
      <c r="C57" s="620" t="s">
        <v>292</v>
      </c>
      <c r="D57" s="621"/>
      <c r="E57" s="621"/>
      <c r="F57" s="622"/>
      <c r="G57" s="94"/>
      <c r="J57" s="94"/>
      <c r="K57" s="620" t="s">
        <v>293</v>
      </c>
      <c r="L57" s="621"/>
      <c r="M57" s="639"/>
      <c r="N57" s="639"/>
      <c r="O57" s="203"/>
      <c r="P57" s="19"/>
      <c r="Q57" s="19"/>
      <c r="R57" s="19"/>
      <c r="S57" s="680" t="s">
        <v>296</v>
      </c>
      <c r="T57" s="639"/>
      <c r="U57" s="621"/>
      <c r="V57" s="622"/>
      <c r="AA57" s="620" t="s">
        <v>298</v>
      </c>
      <c r="AB57" s="621"/>
      <c r="AC57" s="639"/>
      <c r="AD57" s="639"/>
      <c r="AE57" s="127"/>
    </row>
    <row r="58" spans="1:47" ht="15" customHeight="1">
      <c r="B58" s="19"/>
      <c r="C58" s="126"/>
      <c r="D58" s="22"/>
      <c r="E58" s="22"/>
      <c r="F58" s="95"/>
      <c r="K58" s="126"/>
      <c r="L58" s="22"/>
      <c r="M58" s="22"/>
      <c r="N58" s="22"/>
      <c r="O58" s="127"/>
      <c r="P58" s="19"/>
      <c r="Q58" s="19"/>
      <c r="R58" s="19"/>
      <c r="S58" s="126"/>
      <c r="T58" s="22"/>
      <c r="U58" s="22"/>
      <c r="V58" s="95"/>
      <c r="AA58" s="126"/>
      <c r="AB58" s="22"/>
      <c r="AC58" s="22"/>
      <c r="AD58" s="22"/>
      <c r="AE58" s="127"/>
    </row>
    <row r="59" spans="1:47" ht="15" customHeight="1">
      <c r="B59" s="19"/>
      <c r="C59" s="127"/>
      <c r="D59" s="614" t="s">
        <v>50</v>
      </c>
      <c r="E59" s="614"/>
      <c r="F59" s="128"/>
      <c r="K59" s="127"/>
      <c r="L59" s="614" t="s">
        <v>51</v>
      </c>
      <c r="M59" s="614"/>
      <c r="N59" s="19"/>
      <c r="O59" s="127"/>
      <c r="P59" s="19"/>
      <c r="Q59" s="19"/>
      <c r="R59" s="19"/>
      <c r="S59" s="127"/>
      <c r="T59" s="614" t="s">
        <v>586</v>
      </c>
      <c r="U59" s="614"/>
      <c r="V59" s="128"/>
      <c r="AA59" s="127"/>
      <c r="AB59" s="614" t="s">
        <v>590</v>
      </c>
      <c r="AC59" s="614"/>
      <c r="AD59" s="19"/>
      <c r="AE59" s="127"/>
    </row>
    <row r="60" spans="1:47" ht="15" customHeight="1">
      <c r="B60" s="349"/>
      <c r="C60" s="127"/>
      <c r="D60" s="19"/>
      <c r="E60" s="96"/>
      <c r="F60" s="129"/>
      <c r="G60" s="692"/>
      <c r="H60" s="693"/>
      <c r="I60" s="676"/>
      <c r="J60" s="677"/>
      <c r="K60" s="97"/>
      <c r="L60" s="96"/>
      <c r="M60" s="96"/>
      <c r="N60" s="96"/>
      <c r="O60" s="692"/>
      <c r="P60" s="693"/>
      <c r="Q60" s="676"/>
      <c r="R60" s="676"/>
      <c r="S60" s="97"/>
      <c r="T60" s="96"/>
      <c r="U60" s="96"/>
      <c r="V60" s="129"/>
      <c r="W60" s="692"/>
      <c r="X60" s="693"/>
      <c r="Y60" s="676"/>
      <c r="Z60" s="677"/>
      <c r="AA60" s="97"/>
      <c r="AB60" s="96"/>
      <c r="AC60" s="19"/>
      <c r="AD60" s="19"/>
      <c r="AE60" s="348"/>
    </row>
    <row r="61" spans="1:47" s="12" customFormat="1" ht="25.5" customHeight="1">
      <c r="A61" s="620" t="str">
        <f>順位記入用!K32</f>
        <v>３位１位</v>
      </c>
      <c r="B61" s="621"/>
      <c r="C61" s="621"/>
      <c r="D61" s="622"/>
      <c r="E61" s="620" t="str">
        <f>順位記入用!Q35</f>
        <v>４位４位</v>
      </c>
      <c r="F61" s="621"/>
      <c r="G61" s="621"/>
      <c r="H61" s="622"/>
      <c r="I61" s="620" t="str">
        <f>順位記入用!Q33</f>
        <v>４位２位</v>
      </c>
      <c r="J61" s="621"/>
      <c r="K61" s="621"/>
      <c r="L61" s="622"/>
      <c r="M61" s="620" t="str">
        <f>順位記入用!K35</f>
        <v>３位４位</v>
      </c>
      <c r="N61" s="621"/>
      <c r="O61" s="621"/>
      <c r="P61" s="622"/>
      <c r="Q61" s="620" t="str">
        <f>順位記入用!K34</f>
        <v>３位３位</v>
      </c>
      <c r="R61" s="621"/>
      <c r="S61" s="621"/>
      <c r="T61" s="622"/>
      <c r="U61" s="620" t="str">
        <f>順位記入用!Q32</f>
        <v>４位１位</v>
      </c>
      <c r="V61" s="621"/>
      <c r="W61" s="621"/>
      <c r="X61" s="622"/>
      <c r="Y61" s="620" t="str">
        <f>順位記入用!Q34</f>
        <v>４位３位</v>
      </c>
      <c r="Z61" s="621"/>
      <c r="AA61" s="621"/>
      <c r="AB61" s="622"/>
      <c r="AC61" s="620" t="str">
        <f>順位記入用!K33</f>
        <v>３位２位</v>
      </c>
      <c r="AD61" s="621"/>
      <c r="AE61" s="621"/>
      <c r="AF61" s="622"/>
      <c r="AG61" s="11"/>
      <c r="AH61" s="11"/>
      <c r="AI61" s="11"/>
      <c r="AJ61" s="11"/>
      <c r="AK61" s="11"/>
      <c r="AL61" s="11"/>
      <c r="AM61" s="11"/>
      <c r="AN61" s="11"/>
      <c r="AO61" s="11"/>
      <c r="AP61" s="11"/>
      <c r="AQ61" s="11"/>
      <c r="AR61" s="11"/>
      <c r="AS61" s="11"/>
      <c r="AT61" s="11"/>
      <c r="AU61" s="11"/>
    </row>
    <row r="62" spans="1:47" s="12" customFormat="1" ht="25.5" customHeight="1">
      <c r="A62" s="11"/>
      <c r="B62" s="128"/>
      <c r="C62" s="620" t="s">
        <v>294</v>
      </c>
      <c r="D62" s="621"/>
      <c r="E62" s="621"/>
      <c r="F62" s="622"/>
      <c r="G62" s="673"/>
      <c r="H62" s="673"/>
      <c r="I62" s="678"/>
      <c r="J62" s="679"/>
      <c r="K62" s="620" t="s">
        <v>295</v>
      </c>
      <c r="L62" s="621"/>
      <c r="M62" s="621"/>
      <c r="N62" s="622"/>
      <c r="O62" s="11"/>
      <c r="P62" s="620"/>
      <c r="Q62" s="622"/>
      <c r="R62" s="11"/>
      <c r="S62" s="620" t="s">
        <v>297</v>
      </c>
      <c r="T62" s="621"/>
      <c r="U62" s="621"/>
      <c r="V62" s="622"/>
      <c r="W62" s="673"/>
      <c r="X62" s="673"/>
      <c r="Y62" s="678"/>
      <c r="Z62" s="679"/>
      <c r="AA62" s="620" t="s">
        <v>299</v>
      </c>
      <c r="AB62" s="621"/>
      <c r="AC62" s="639"/>
      <c r="AD62" s="640"/>
      <c r="AE62" s="11"/>
      <c r="AF62" s="19"/>
      <c r="AG62" s="11"/>
      <c r="AH62" s="11"/>
      <c r="AI62" s="11"/>
      <c r="AJ62" s="11"/>
      <c r="AK62" s="11"/>
      <c r="AL62" s="11"/>
      <c r="AM62" s="11"/>
      <c r="AN62" s="11"/>
      <c r="AO62" s="11"/>
      <c r="AP62" s="11"/>
      <c r="AQ62" s="11"/>
      <c r="AR62" s="11"/>
      <c r="AS62" s="11"/>
      <c r="AT62" s="11"/>
      <c r="AU62" s="11"/>
    </row>
    <row r="63" spans="1:47" ht="15" customHeight="1">
      <c r="C63" s="19"/>
      <c r="D63" s="130"/>
      <c r="E63" s="127"/>
      <c r="F63" s="19"/>
      <c r="G63" s="19"/>
      <c r="H63" s="614" t="s">
        <v>591</v>
      </c>
      <c r="I63" s="614"/>
      <c r="J63" s="19"/>
      <c r="K63" s="22"/>
      <c r="L63" s="22"/>
      <c r="M63" s="126" t="s">
        <v>159</v>
      </c>
      <c r="N63" s="19"/>
      <c r="O63" s="96"/>
      <c r="P63" s="129"/>
      <c r="Q63" s="201"/>
      <c r="U63" s="126"/>
      <c r="V63" s="22"/>
      <c r="W63" s="19"/>
      <c r="X63" s="614" t="s">
        <v>594</v>
      </c>
      <c r="Y63" s="614"/>
      <c r="Z63" s="19"/>
      <c r="AA63" s="19"/>
      <c r="AB63" s="128"/>
      <c r="AF63" s="19"/>
    </row>
    <row r="64" spans="1:47" ht="15" customHeight="1">
      <c r="A64" s="349"/>
      <c r="C64" s="19"/>
      <c r="D64" s="19"/>
      <c r="E64" s="351"/>
      <c r="F64" s="352"/>
      <c r="G64" s="96"/>
      <c r="H64" s="96"/>
      <c r="I64" s="96"/>
      <c r="J64" s="96"/>
      <c r="K64" s="746"/>
      <c r="L64" s="747"/>
      <c r="M64" s="97"/>
      <c r="N64" s="19"/>
      <c r="O64" s="753"/>
      <c r="P64" s="754"/>
      <c r="Q64" s="755"/>
      <c r="R64" s="756"/>
      <c r="S64" s="19"/>
      <c r="T64" s="19"/>
      <c r="U64" s="751"/>
      <c r="V64" s="752"/>
      <c r="W64" s="96"/>
      <c r="X64" s="96"/>
      <c r="Y64" s="96"/>
      <c r="Z64" s="96"/>
      <c r="AA64" s="746"/>
      <c r="AB64" s="747"/>
      <c r="AF64" s="86"/>
    </row>
    <row r="65" spans="1:40" ht="25.5" customHeight="1">
      <c r="A65" s="21"/>
      <c r="E65" s="19"/>
      <c r="F65" s="130"/>
      <c r="G65" s="620" t="s">
        <v>599</v>
      </c>
      <c r="H65" s="621"/>
      <c r="I65" s="621"/>
      <c r="J65" s="622"/>
      <c r="K65" s="205"/>
      <c r="L65" s="680" t="s">
        <v>600</v>
      </c>
      <c r="M65" s="621"/>
      <c r="N65" s="621"/>
      <c r="O65" s="622"/>
      <c r="P65" s="26"/>
      <c r="Q65" s="98"/>
      <c r="R65" s="620" t="s">
        <v>601</v>
      </c>
      <c r="S65" s="621"/>
      <c r="T65" s="621"/>
      <c r="U65" s="640"/>
      <c r="V65" s="127"/>
      <c r="W65" s="620" t="s">
        <v>602</v>
      </c>
      <c r="X65" s="621"/>
      <c r="Y65" s="621"/>
      <c r="Z65" s="622"/>
      <c r="AF65" s="21"/>
    </row>
    <row r="66" spans="1:40" ht="15" customHeight="1">
      <c r="G66" s="614"/>
      <c r="H66" s="614"/>
      <c r="I66" s="634"/>
      <c r="J66" s="614"/>
      <c r="K66" s="19"/>
      <c r="L66" s="19"/>
      <c r="M66" s="19"/>
      <c r="N66" s="19"/>
      <c r="O66" s="710"/>
      <c r="P66" s="614"/>
      <c r="Q66" s="614"/>
      <c r="R66" s="710"/>
      <c r="S66" s="19"/>
      <c r="T66" s="19"/>
      <c r="U66" s="19"/>
      <c r="V66" s="19"/>
      <c r="W66" s="614"/>
      <c r="X66" s="614"/>
      <c r="Y66" s="634"/>
      <c r="Z66" s="614"/>
    </row>
    <row r="67" spans="1:40" ht="15" customHeight="1">
      <c r="G67" s="19"/>
      <c r="H67" s="19"/>
      <c r="I67" s="680"/>
      <c r="J67" s="664"/>
      <c r="K67" s="96"/>
      <c r="L67" s="96"/>
      <c r="M67" s="96"/>
      <c r="N67" s="96"/>
      <c r="O67" s="639"/>
      <c r="P67" s="639"/>
      <c r="Q67" s="639"/>
      <c r="R67" s="639"/>
      <c r="S67" s="96"/>
      <c r="T67" s="96"/>
      <c r="U67" s="96"/>
      <c r="V67" s="96"/>
      <c r="W67" s="639"/>
      <c r="X67" s="664"/>
      <c r="Y67" s="127"/>
      <c r="Z67" s="19"/>
    </row>
    <row r="68" spans="1:40" ht="15" customHeight="1">
      <c r="I68" s="19"/>
      <c r="J68" s="19"/>
      <c r="K68" s="19"/>
      <c r="L68" s="19"/>
      <c r="M68" s="19"/>
      <c r="N68" s="19"/>
      <c r="O68" s="19"/>
      <c r="P68" s="19"/>
      <c r="Q68" s="127"/>
    </row>
    <row r="69" spans="1:40" ht="15" customHeight="1">
      <c r="I69" s="19"/>
      <c r="J69" s="19"/>
      <c r="K69" s="19"/>
      <c r="L69" s="19"/>
      <c r="M69" s="19"/>
      <c r="N69" s="19"/>
      <c r="O69" s="19"/>
      <c r="P69" s="19"/>
      <c r="Q69" s="97"/>
    </row>
    <row r="70" spans="1:40" ht="25.5" customHeight="1">
      <c r="J70" s="11" t="s">
        <v>150</v>
      </c>
      <c r="O70" s="620"/>
      <c r="P70" s="621"/>
      <c r="Q70" s="621"/>
      <c r="R70" s="622"/>
    </row>
    <row r="71" spans="1:40" ht="29.25" customHeight="1">
      <c r="B71" s="393" t="s">
        <v>466</v>
      </c>
    </row>
    <row r="72" spans="1:40" ht="22.5" customHeight="1">
      <c r="B72" s="725" t="s">
        <v>370</v>
      </c>
      <c r="C72" s="726"/>
      <c r="D72" s="726"/>
      <c r="E72" s="726"/>
      <c r="F72" s="727"/>
      <c r="H72" s="712" t="s">
        <v>399</v>
      </c>
      <c r="I72" s="713"/>
      <c r="J72" s="713"/>
      <c r="K72" s="713"/>
      <c r="L72" s="714"/>
      <c r="T72" s="9" t="s">
        <v>23</v>
      </c>
      <c r="U72" s="24"/>
      <c r="V72" s="24"/>
      <c r="W72" s="500"/>
      <c r="X72" s="500"/>
      <c r="Y72" s="500"/>
      <c r="Z72" s="500"/>
      <c r="AA72" s="500"/>
      <c r="AB72" s="500"/>
      <c r="AC72" s="500"/>
      <c r="AD72" s="9" t="s">
        <v>24</v>
      </c>
    </row>
    <row r="73" spans="1:40" ht="9" customHeight="1" thickBot="1"/>
    <row r="74" spans="1:40" ht="21" customHeight="1">
      <c r="B74" s="669"/>
      <c r="C74" s="609"/>
      <c r="D74" s="609"/>
      <c r="E74" s="609"/>
      <c r="F74" s="669" t="s">
        <v>25</v>
      </c>
      <c r="G74" s="609"/>
      <c r="H74" s="609"/>
      <c r="I74" s="609"/>
      <c r="J74" s="609"/>
      <c r="K74" s="609"/>
      <c r="L74" s="609"/>
      <c r="M74" s="609"/>
      <c r="N74" s="609"/>
      <c r="O74" s="613"/>
      <c r="P74" s="669" t="s">
        <v>26</v>
      </c>
      <c r="Q74" s="609"/>
      <c r="R74" s="613"/>
      <c r="S74" s="669" t="s">
        <v>27</v>
      </c>
      <c r="T74" s="609"/>
      <c r="U74" s="609"/>
      <c r="V74" s="609"/>
      <c r="W74" s="609"/>
      <c r="X74" s="609"/>
      <c r="Y74" s="609"/>
      <c r="Z74" s="609"/>
      <c r="AA74" s="609"/>
      <c r="AB74" s="613"/>
      <c r="AC74" s="609" t="s">
        <v>26</v>
      </c>
      <c r="AD74" s="609"/>
      <c r="AE74" s="613"/>
    </row>
    <row r="75" spans="1:40" ht="21" customHeight="1">
      <c r="A75" s="617" t="s">
        <v>390</v>
      </c>
      <c r="B75" s="704">
        <v>0.375</v>
      </c>
      <c r="C75" s="631"/>
      <c r="D75" s="631"/>
      <c r="E75" s="705"/>
      <c r="F75" s="627" t="str">
        <f>A61</f>
        <v>３位１位</v>
      </c>
      <c r="G75" s="628"/>
      <c r="H75" s="628"/>
      <c r="I75" s="628"/>
      <c r="J75" s="628" t="s">
        <v>46</v>
      </c>
      <c r="K75" s="628"/>
      <c r="L75" s="628" t="str">
        <f>E61</f>
        <v>４位４位</v>
      </c>
      <c r="M75" s="628"/>
      <c r="N75" s="628"/>
      <c r="O75" s="672"/>
      <c r="P75" s="645" t="str">
        <f>F79</f>
        <v>３位３位</v>
      </c>
      <c r="Q75" s="646"/>
      <c r="R75" s="647"/>
      <c r="S75" s="627" t="str">
        <f>I61</f>
        <v>４位２位</v>
      </c>
      <c r="T75" s="628"/>
      <c r="U75" s="628"/>
      <c r="V75" s="628"/>
      <c r="W75" s="628" t="s">
        <v>46</v>
      </c>
      <c r="X75" s="628"/>
      <c r="Y75" s="628" t="str">
        <f>M61</f>
        <v>３位４位</v>
      </c>
      <c r="Z75" s="628"/>
      <c r="AA75" s="628"/>
      <c r="AB75" s="672"/>
      <c r="AC75" s="645" t="str">
        <f>S79</f>
        <v>４位３位</v>
      </c>
      <c r="AD75" s="646"/>
      <c r="AE75" s="647"/>
      <c r="AK75" s="11" t="s">
        <v>148</v>
      </c>
    </row>
    <row r="76" spans="1:40" ht="21" customHeight="1">
      <c r="A76" s="617"/>
      <c r="B76" s="623" t="s">
        <v>157</v>
      </c>
      <c r="C76" s="624"/>
      <c r="D76" s="624"/>
      <c r="E76" s="625"/>
      <c r="F76" s="711"/>
      <c r="G76" s="670"/>
      <c r="H76" s="670"/>
      <c r="I76" s="670"/>
      <c r="J76" s="456"/>
      <c r="K76" s="456"/>
      <c r="L76" s="670"/>
      <c r="M76" s="670"/>
      <c r="N76" s="670"/>
      <c r="O76" s="671"/>
      <c r="P76" s="648"/>
      <c r="Q76" s="649"/>
      <c r="R76" s="650"/>
      <c r="S76" s="711"/>
      <c r="T76" s="670"/>
      <c r="U76" s="670"/>
      <c r="V76" s="670"/>
      <c r="W76" s="456"/>
      <c r="X76" s="456"/>
      <c r="Y76" s="670"/>
      <c r="Z76" s="670"/>
      <c r="AA76" s="670"/>
      <c r="AB76" s="671"/>
      <c r="AC76" s="648"/>
      <c r="AD76" s="649"/>
      <c r="AE76" s="650"/>
      <c r="AG76" s="11" t="s">
        <v>60</v>
      </c>
      <c r="AI76" s="11" t="s">
        <v>61</v>
      </c>
      <c r="AK76" s="57"/>
      <c r="AN76" s="57"/>
    </row>
    <row r="77" spans="1:40" ht="21" customHeight="1">
      <c r="A77" s="617" t="s">
        <v>391</v>
      </c>
      <c r="B77" s="704">
        <v>0.4375</v>
      </c>
      <c r="C77" s="631"/>
      <c r="D77" s="631"/>
      <c r="E77" s="705"/>
      <c r="F77" s="630" t="str">
        <f>予選記入用!C41</f>
        <v>Ａ５位</v>
      </c>
      <c r="G77" s="631"/>
      <c r="H77" s="631"/>
      <c r="I77" s="631"/>
      <c r="J77" s="631" t="s">
        <v>46</v>
      </c>
      <c r="K77" s="631"/>
      <c r="L77" s="631" t="str">
        <f>予選記入用!H41</f>
        <v>Ｂ５位</v>
      </c>
      <c r="M77" s="631"/>
      <c r="N77" s="631"/>
      <c r="O77" s="705"/>
      <c r="P77" s="645" t="str">
        <f>L75</f>
        <v>４位４位</v>
      </c>
      <c r="Q77" s="646"/>
      <c r="R77" s="647"/>
      <c r="S77" s="630" t="str">
        <f>予選記入用!M41</f>
        <v>Ｃ５位</v>
      </c>
      <c r="T77" s="631"/>
      <c r="U77" s="631"/>
      <c r="V77" s="631"/>
      <c r="W77" s="631" t="s">
        <v>46</v>
      </c>
      <c r="X77" s="631"/>
      <c r="Y77" s="631" t="str">
        <f>予選記入用!R41</f>
        <v>Ｄ５位</v>
      </c>
      <c r="Z77" s="631"/>
      <c r="AA77" s="631"/>
      <c r="AB77" s="705"/>
      <c r="AC77" s="645" t="str">
        <f>Y75</f>
        <v>３位４位</v>
      </c>
      <c r="AD77" s="646"/>
      <c r="AE77" s="647"/>
      <c r="AK77" s="57"/>
      <c r="AN77" s="57"/>
    </row>
    <row r="78" spans="1:40" ht="21" customHeight="1">
      <c r="A78" s="617"/>
      <c r="B78" s="623" t="s">
        <v>157</v>
      </c>
      <c r="C78" s="624"/>
      <c r="D78" s="624"/>
      <c r="E78" s="625"/>
      <c r="F78" s="720"/>
      <c r="G78" s="636"/>
      <c r="H78" s="636"/>
      <c r="I78" s="636"/>
      <c r="J78" s="418"/>
      <c r="K78" s="418"/>
      <c r="L78" s="636"/>
      <c r="M78" s="636"/>
      <c r="N78" s="636"/>
      <c r="O78" s="637"/>
      <c r="P78" s="648"/>
      <c r="Q78" s="649"/>
      <c r="R78" s="650"/>
      <c r="S78" s="720"/>
      <c r="T78" s="636"/>
      <c r="U78" s="636"/>
      <c r="V78" s="636"/>
      <c r="W78" s="418"/>
      <c r="X78" s="418"/>
      <c r="Y78" s="636"/>
      <c r="Z78" s="636"/>
      <c r="AA78" s="636"/>
      <c r="AB78" s="637"/>
      <c r="AC78" s="648"/>
      <c r="AD78" s="649"/>
      <c r="AE78" s="650"/>
      <c r="AG78" s="11" t="s">
        <v>62</v>
      </c>
      <c r="AI78" s="11" t="s">
        <v>63</v>
      </c>
      <c r="AK78" s="57"/>
    </row>
    <row r="79" spans="1:40" ht="21" customHeight="1">
      <c r="A79" s="617" t="s">
        <v>392</v>
      </c>
      <c r="B79" s="704">
        <v>0.47222222222222227</v>
      </c>
      <c r="C79" s="631"/>
      <c r="D79" s="631"/>
      <c r="E79" s="705"/>
      <c r="F79" s="627" t="str">
        <f>Q61</f>
        <v>３位３位</v>
      </c>
      <c r="G79" s="628"/>
      <c r="H79" s="628"/>
      <c r="I79" s="628"/>
      <c r="J79" s="628" t="s">
        <v>46</v>
      </c>
      <c r="K79" s="628"/>
      <c r="L79" s="628" t="str">
        <f>U61</f>
        <v>４位１位</v>
      </c>
      <c r="M79" s="628"/>
      <c r="N79" s="628"/>
      <c r="O79" s="672"/>
      <c r="P79" s="651" t="str">
        <f>F77</f>
        <v>Ａ５位</v>
      </c>
      <c r="Q79" s="652"/>
      <c r="R79" s="653"/>
      <c r="S79" s="627" t="str">
        <f>Y61</f>
        <v>４位３位</v>
      </c>
      <c r="T79" s="628"/>
      <c r="U79" s="628"/>
      <c r="V79" s="628"/>
      <c r="W79" s="628" t="s">
        <v>46</v>
      </c>
      <c r="X79" s="628"/>
      <c r="Y79" s="628" t="str">
        <f>AC61</f>
        <v>３位２位</v>
      </c>
      <c r="Z79" s="628"/>
      <c r="AA79" s="628"/>
      <c r="AB79" s="672"/>
      <c r="AC79" s="651" t="str">
        <f>Y77</f>
        <v>Ｄ５位</v>
      </c>
      <c r="AD79" s="652"/>
      <c r="AE79" s="653"/>
      <c r="AK79" s="57"/>
    </row>
    <row r="80" spans="1:40" ht="21" customHeight="1">
      <c r="A80" s="617"/>
      <c r="B80" s="623" t="s">
        <v>157</v>
      </c>
      <c r="C80" s="624"/>
      <c r="D80" s="624"/>
      <c r="E80" s="625"/>
      <c r="F80" s="711"/>
      <c r="G80" s="670"/>
      <c r="H80" s="670"/>
      <c r="I80" s="670"/>
      <c r="J80" s="456"/>
      <c r="K80" s="456"/>
      <c r="L80" s="670"/>
      <c r="M80" s="670"/>
      <c r="N80" s="670"/>
      <c r="O80" s="671"/>
      <c r="P80" s="654"/>
      <c r="Q80" s="655"/>
      <c r="R80" s="656"/>
      <c r="S80" s="711"/>
      <c r="T80" s="670"/>
      <c r="U80" s="670"/>
      <c r="V80" s="670"/>
      <c r="W80" s="456"/>
      <c r="X80" s="456"/>
      <c r="Y80" s="670"/>
      <c r="Z80" s="670"/>
      <c r="AA80" s="670"/>
      <c r="AB80" s="671"/>
      <c r="AC80" s="654"/>
      <c r="AD80" s="655"/>
      <c r="AE80" s="656"/>
      <c r="AK80" s="11" t="s">
        <v>156</v>
      </c>
    </row>
    <row r="81" spans="1:37" ht="21" customHeight="1">
      <c r="A81" s="617" t="s">
        <v>393</v>
      </c>
      <c r="B81" s="704">
        <v>0.53472222222222221</v>
      </c>
      <c r="C81" s="631"/>
      <c r="D81" s="631"/>
      <c r="E81" s="705"/>
      <c r="F81" s="630" t="str">
        <f>予選記入用!C41</f>
        <v>Ａ５位</v>
      </c>
      <c r="G81" s="631"/>
      <c r="H81" s="631"/>
      <c r="I81" s="631"/>
      <c r="J81" s="631" t="s">
        <v>46</v>
      </c>
      <c r="K81" s="631"/>
      <c r="L81" s="631" t="str">
        <f>予選記入用!M41</f>
        <v>Ｃ５位</v>
      </c>
      <c r="M81" s="631"/>
      <c r="N81" s="631"/>
      <c r="O81" s="705"/>
      <c r="P81" s="645" t="str">
        <f>L79</f>
        <v>４位１位</v>
      </c>
      <c r="Q81" s="646"/>
      <c r="R81" s="647"/>
      <c r="S81" s="630" t="str">
        <f>予選記入用!R41</f>
        <v>Ｄ５位</v>
      </c>
      <c r="T81" s="631"/>
      <c r="U81" s="631"/>
      <c r="V81" s="631"/>
      <c r="W81" s="631" t="s">
        <v>46</v>
      </c>
      <c r="X81" s="631"/>
      <c r="Y81" s="631" t="str">
        <f>予選記入用!H41</f>
        <v>Ｂ５位</v>
      </c>
      <c r="Z81" s="631"/>
      <c r="AA81" s="631"/>
      <c r="AB81" s="705"/>
      <c r="AC81" s="645" t="str">
        <f>Y79</f>
        <v>３位２位</v>
      </c>
      <c r="AD81" s="646"/>
      <c r="AE81" s="647"/>
      <c r="AG81" s="11" t="s">
        <v>64</v>
      </c>
      <c r="AI81" s="11" t="s">
        <v>65</v>
      </c>
      <c r="AK81" s="57"/>
    </row>
    <row r="82" spans="1:37" ht="21" customHeight="1">
      <c r="A82" s="617"/>
      <c r="B82" s="623" t="s">
        <v>157</v>
      </c>
      <c r="C82" s="624"/>
      <c r="D82" s="624"/>
      <c r="E82" s="625"/>
      <c r="F82" s="720"/>
      <c r="G82" s="636"/>
      <c r="H82" s="636"/>
      <c r="I82" s="636"/>
      <c r="J82" s="417"/>
      <c r="K82" s="417"/>
      <c r="L82" s="636"/>
      <c r="M82" s="636"/>
      <c r="N82" s="636"/>
      <c r="O82" s="637"/>
      <c r="P82" s="648"/>
      <c r="Q82" s="649"/>
      <c r="R82" s="650"/>
      <c r="S82" s="720"/>
      <c r="T82" s="636"/>
      <c r="U82" s="636"/>
      <c r="V82" s="636"/>
      <c r="W82" s="417"/>
      <c r="X82" s="417"/>
      <c r="Y82" s="636"/>
      <c r="Z82" s="636"/>
      <c r="AA82" s="636"/>
      <c r="AB82" s="637"/>
      <c r="AC82" s="648"/>
      <c r="AD82" s="649"/>
      <c r="AE82" s="650"/>
      <c r="AK82" s="57"/>
    </row>
    <row r="83" spans="1:37" ht="21" customHeight="1">
      <c r="A83" s="617" t="s">
        <v>394</v>
      </c>
      <c r="B83" s="704">
        <v>0.56944444444444442</v>
      </c>
      <c r="C83" s="631"/>
      <c r="D83" s="631"/>
      <c r="E83" s="705"/>
      <c r="F83" s="627" t="str">
        <f>C57</f>
        <v>Ａ①勝</v>
      </c>
      <c r="G83" s="628"/>
      <c r="H83" s="628"/>
      <c r="I83" s="628"/>
      <c r="J83" s="628" t="s">
        <v>46</v>
      </c>
      <c r="K83" s="628"/>
      <c r="L83" s="628" t="str">
        <f>K57</f>
        <v>Ｂ①勝</v>
      </c>
      <c r="M83" s="628"/>
      <c r="N83" s="628"/>
      <c r="O83" s="672"/>
      <c r="P83" s="651" t="str">
        <f>L81</f>
        <v>Ｃ５位</v>
      </c>
      <c r="Q83" s="652"/>
      <c r="R83" s="653"/>
      <c r="S83" s="627" t="str">
        <f>C62</f>
        <v>Ａ①負</v>
      </c>
      <c r="T83" s="628"/>
      <c r="U83" s="628"/>
      <c r="V83" s="628"/>
      <c r="W83" s="628" t="s">
        <v>46</v>
      </c>
      <c r="X83" s="628"/>
      <c r="Y83" s="628" t="str">
        <f>K62</f>
        <v>Ｂ①負</v>
      </c>
      <c r="Z83" s="628"/>
      <c r="AA83" s="628"/>
      <c r="AB83" s="672"/>
      <c r="AC83" s="651" t="str">
        <f>Y81</f>
        <v>Ｂ５位</v>
      </c>
      <c r="AD83" s="652"/>
      <c r="AE83" s="653"/>
      <c r="AG83" s="11" t="s">
        <v>66</v>
      </c>
      <c r="AI83" s="11" t="s">
        <v>67</v>
      </c>
      <c r="AK83" s="57"/>
    </row>
    <row r="84" spans="1:37" ht="21" customHeight="1">
      <c r="A84" s="617"/>
      <c r="B84" s="623" t="s">
        <v>157</v>
      </c>
      <c r="C84" s="624"/>
      <c r="D84" s="624"/>
      <c r="E84" s="625"/>
      <c r="F84" s="711"/>
      <c r="G84" s="670"/>
      <c r="H84" s="670"/>
      <c r="I84" s="670"/>
      <c r="J84" s="456"/>
      <c r="K84" s="456"/>
      <c r="L84" s="670"/>
      <c r="M84" s="670"/>
      <c r="N84" s="670"/>
      <c r="O84" s="671"/>
      <c r="P84" s="654"/>
      <c r="Q84" s="655"/>
      <c r="R84" s="656"/>
      <c r="S84" s="711"/>
      <c r="T84" s="670"/>
      <c r="U84" s="670"/>
      <c r="V84" s="670"/>
      <c r="W84" s="456"/>
      <c r="X84" s="456"/>
      <c r="Y84" s="670"/>
      <c r="Z84" s="670"/>
      <c r="AA84" s="670"/>
      <c r="AB84" s="671"/>
      <c r="AC84" s="654"/>
      <c r="AD84" s="655"/>
      <c r="AE84" s="656"/>
      <c r="AK84" s="57"/>
    </row>
    <row r="85" spans="1:37" ht="21" customHeight="1">
      <c r="A85" s="617" t="s">
        <v>395</v>
      </c>
      <c r="B85" s="704">
        <v>0.63194444444444442</v>
      </c>
      <c r="C85" s="631"/>
      <c r="D85" s="631"/>
      <c r="E85" s="705"/>
      <c r="F85" s="630" t="str">
        <f>予選記入用!R41</f>
        <v>Ｄ５位</v>
      </c>
      <c r="G85" s="631"/>
      <c r="H85" s="631"/>
      <c r="I85" s="631"/>
      <c r="J85" s="631" t="s">
        <v>22</v>
      </c>
      <c r="K85" s="631"/>
      <c r="L85" s="631" t="str">
        <f>予選記入用!C41</f>
        <v>Ａ５位</v>
      </c>
      <c r="M85" s="631"/>
      <c r="N85" s="631"/>
      <c r="O85" s="705"/>
      <c r="P85" s="645" t="str">
        <f>F75</f>
        <v>３位１位</v>
      </c>
      <c r="Q85" s="646"/>
      <c r="R85" s="647"/>
      <c r="S85" s="630" t="str">
        <f>予選記入用!H41</f>
        <v>Ｂ５位</v>
      </c>
      <c r="T85" s="631"/>
      <c r="U85" s="631"/>
      <c r="V85" s="631"/>
      <c r="W85" s="631" t="s">
        <v>22</v>
      </c>
      <c r="X85" s="631"/>
      <c r="Y85" s="631" t="str">
        <f>予選記入用!M41</f>
        <v>Ｃ５位</v>
      </c>
      <c r="Z85" s="631"/>
      <c r="AA85" s="631"/>
      <c r="AB85" s="705"/>
      <c r="AC85" s="645" t="str">
        <f>S75</f>
        <v>４位２位</v>
      </c>
      <c r="AD85" s="646"/>
      <c r="AE85" s="647"/>
      <c r="AK85" s="57"/>
    </row>
    <row r="86" spans="1:37" ht="21" customHeight="1">
      <c r="A86" s="617"/>
      <c r="B86" s="623" t="s">
        <v>157</v>
      </c>
      <c r="C86" s="624"/>
      <c r="D86" s="624"/>
      <c r="E86" s="625"/>
      <c r="F86" s="750"/>
      <c r="G86" s="740"/>
      <c r="H86" s="740"/>
      <c r="I86" s="740"/>
      <c r="J86" s="419"/>
      <c r="K86" s="419"/>
      <c r="L86" s="740"/>
      <c r="M86" s="740"/>
      <c r="N86" s="740"/>
      <c r="O86" s="741"/>
      <c r="P86" s="648"/>
      <c r="Q86" s="649"/>
      <c r="R86" s="650"/>
      <c r="S86" s="750"/>
      <c r="T86" s="740"/>
      <c r="U86" s="740"/>
      <c r="V86" s="740"/>
      <c r="W86" s="419"/>
      <c r="X86" s="419"/>
      <c r="Y86" s="740"/>
      <c r="Z86" s="740"/>
      <c r="AA86" s="740"/>
      <c r="AB86" s="741"/>
      <c r="AC86" s="648"/>
      <c r="AD86" s="649"/>
      <c r="AE86" s="650"/>
      <c r="AK86" s="57"/>
    </row>
    <row r="87" spans="1:37" ht="21" customHeight="1">
      <c r="A87" s="617" t="s">
        <v>396</v>
      </c>
      <c r="B87" s="704">
        <v>0.66666666666666663</v>
      </c>
      <c r="C87" s="631"/>
      <c r="D87" s="631"/>
      <c r="E87" s="705"/>
      <c r="F87" s="760" t="str">
        <f>S57</f>
        <v>Ａ③勝</v>
      </c>
      <c r="G87" s="632"/>
      <c r="H87" s="632"/>
      <c r="I87" s="632"/>
      <c r="J87" s="632" t="s">
        <v>46</v>
      </c>
      <c r="K87" s="632"/>
      <c r="L87" s="632" t="str">
        <f>AA57</f>
        <v>Ｂ③勝</v>
      </c>
      <c r="M87" s="632"/>
      <c r="N87" s="632"/>
      <c r="O87" s="633"/>
      <c r="P87" s="734" t="str">
        <f>F85</f>
        <v>Ｄ５位</v>
      </c>
      <c r="Q87" s="735"/>
      <c r="R87" s="736"/>
      <c r="S87" s="760" t="str">
        <f>S62</f>
        <v>Ａ③負</v>
      </c>
      <c r="T87" s="632"/>
      <c r="U87" s="632"/>
      <c r="V87" s="632"/>
      <c r="W87" s="632" t="s">
        <v>46</v>
      </c>
      <c r="X87" s="632"/>
      <c r="Y87" s="632" t="str">
        <f>AA62</f>
        <v>Ｂ③負</v>
      </c>
      <c r="Z87" s="632"/>
      <c r="AA87" s="632"/>
      <c r="AB87" s="633"/>
      <c r="AC87" s="734" t="str">
        <f>S85</f>
        <v>Ｂ５位</v>
      </c>
      <c r="AD87" s="735"/>
      <c r="AE87" s="736"/>
    </row>
    <row r="88" spans="1:37" ht="21" customHeight="1" thickBot="1">
      <c r="A88" s="617"/>
      <c r="B88" s="742" t="s">
        <v>157</v>
      </c>
      <c r="C88" s="743"/>
      <c r="D88" s="743"/>
      <c r="E88" s="744"/>
      <c r="F88" s="738"/>
      <c r="G88" s="662"/>
      <c r="H88" s="662"/>
      <c r="I88" s="662"/>
      <c r="J88" s="457"/>
      <c r="K88" s="457"/>
      <c r="L88" s="662"/>
      <c r="M88" s="662"/>
      <c r="N88" s="662"/>
      <c r="O88" s="663"/>
      <c r="P88" s="642" t="str">
        <f>L85</f>
        <v>Ａ５位</v>
      </c>
      <c r="Q88" s="643"/>
      <c r="R88" s="644"/>
      <c r="S88" s="738"/>
      <c r="T88" s="662"/>
      <c r="U88" s="662"/>
      <c r="V88" s="662"/>
      <c r="W88" s="457"/>
      <c r="X88" s="457"/>
      <c r="Y88" s="662"/>
      <c r="Z88" s="662"/>
      <c r="AA88" s="662"/>
      <c r="AB88" s="663"/>
      <c r="AC88" s="642" t="str">
        <f>Y85</f>
        <v>Ｃ５位</v>
      </c>
      <c r="AD88" s="643"/>
      <c r="AE88" s="644"/>
    </row>
    <row r="89" spans="1:37" ht="17.25" customHeight="1" thickBot="1">
      <c r="B89" s="85"/>
      <c r="C89" s="86" t="s">
        <v>151</v>
      </c>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row>
    <row r="90" spans="1:37" s="12" customFormat="1" ht="17.25" customHeight="1">
      <c r="A90" s="11"/>
      <c r="B90" s="21"/>
      <c r="C90" s="737" t="s">
        <v>144</v>
      </c>
      <c r="D90" s="629"/>
      <c r="E90" s="629"/>
      <c r="F90" s="629" t="str">
        <f>G53</f>
        <v>Ａ⑤勝</v>
      </c>
      <c r="G90" s="629"/>
      <c r="H90" s="629"/>
      <c r="I90" s="629"/>
      <c r="J90" s="629" t="s">
        <v>22</v>
      </c>
      <c r="K90" s="629"/>
      <c r="L90" s="629" t="str">
        <f>W53</f>
        <v>Ａ⑦勝</v>
      </c>
      <c r="M90" s="629"/>
      <c r="N90" s="629"/>
      <c r="O90" s="629"/>
      <c r="P90" s="629" t="s">
        <v>145</v>
      </c>
      <c r="Q90" s="629"/>
      <c r="R90" s="629"/>
      <c r="S90" s="629" t="str">
        <f>L53</f>
        <v>Ａ⑤負</v>
      </c>
      <c r="T90" s="629"/>
      <c r="U90" s="629"/>
      <c r="V90" s="629"/>
      <c r="W90" s="629" t="s">
        <v>22</v>
      </c>
      <c r="X90" s="629"/>
      <c r="Y90" s="629" t="str">
        <f>R53</f>
        <v>Ａ⑦負</v>
      </c>
      <c r="Z90" s="629"/>
      <c r="AA90" s="629"/>
      <c r="AB90" s="745"/>
      <c r="AF90" s="11"/>
    </row>
    <row r="91" spans="1:37" ht="17.25" customHeight="1" thickBot="1">
      <c r="B91" s="21"/>
      <c r="C91" s="739" t="s">
        <v>146</v>
      </c>
      <c r="D91" s="626"/>
      <c r="E91" s="626"/>
      <c r="F91" s="626" t="str">
        <f>G65</f>
        <v>Ｂ⑤勝</v>
      </c>
      <c r="G91" s="626"/>
      <c r="H91" s="626"/>
      <c r="I91" s="626"/>
      <c r="J91" s="626" t="s">
        <v>22</v>
      </c>
      <c r="K91" s="626"/>
      <c r="L91" s="626" t="str">
        <f>W65</f>
        <v>Ｂ⑦勝</v>
      </c>
      <c r="M91" s="626"/>
      <c r="N91" s="626"/>
      <c r="O91" s="626"/>
      <c r="P91" s="626" t="s">
        <v>147</v>
      </c>
      <c r="Q91" s="626"/>
      <c r="R91" s="626"/>
      <c r="S91" s="626" t="str">
        <f>L65</f>
        <v>Ｂ⑤負</v>
      </c>
      <c r="T91" s="626"/>
      <c r="U91" s="626"/>
      <c r="V91" s="626"/>
      <c r="W91" s="626" t="s">
        <v>22</v>
      </c>
      <c r="X91" s="626"/>
      <c r="Y91" s="626" t="str">
        <f>R65</f>
        <v>Ｂ⑦負</v>
      </c>
      <c r="Z91" s="626"/>
      <c r="AA91" s="626"/>
      <c r="AB91" s="638"/>
    </row>
  </sheetData>
  <mergeCells count="374">
    <mergeCell ref="AC87:AE87"/>
    <mergeCell ref="B84:E84"/>
    <mergeCell ref="B86:E86"/>
    <mergeCell ref="B85:E85"/>
    <mergeCell ref="F84:I84"/>
    <mergeCell ref="F78:I78"/>
    <mergeCell ref="B80:E80"/>
    <mergeCell ref="F81:I81"/>
    <mergeCell ref="L77:O77"/>
    <mergeCell ref="B77:E77"/>
    <mergeCell ref="S77:V77"/>
    <mergeCell ref="B81:E81"/>
    <mergeCell ref="B82:E82"/>
    <mergeCell ref="B83:E83"/>
    <mergeCell ref="W83:X83"/>
    <mergeCell ref="F87:I87"/>
    <mergeCell ref="S78:V78"/>
    <mergeCell ref="Y81:AB81"/>
    <mergeCell ref="AC77:AE78"/>
    <mergeCell ref="B79:E79"/>
    <mergeCell ref="J79:K79"/>
    <mergeCell ref="W85:X85"/>
    <mergeCell ref="Y85:AB85"/>
    <mergeCell ref="Y86:AB86"/>
    <mergeCell ref="W66:X66"/>
    <mergeCell ref="U61:X61"/>
    <mergeCell ref="Q61:T61"/>
    <mergeCell ref="W18:X18"/>
    <mergeCell ref="W23:X23"/>
    <mergeCell ref="J87:K87"/>
    <mergeCell ref="S87:V87"/>
    <mergeCell ref="S84:V84"/>
    <mergeCell ref="S82:V82"/>
    <mergeCell ref="U54:V54"/>
    <mergeCell ref="W43:X43"/>
    <mergeCell ref="W81:X81"/>
    <mergeCell ref="I67:J67"/>
    <mergeCell ref="L53:O53"/>
    <mergeCell ref="S85:V85"/>
    <mergeCell ref="S86:V86"/>
    <mergeCell ref="J43:K43"/>
    <mergeCell ref="W53:Z53"/>
    <mergeCell ref="P77:R78"/>
    <mergeCell ref="I61:L61"/>
    <mergeCell ref="S80:V80"/>
    <mergeCell ref="F83:I83"/>
    <mergeCell ref="AC12:AD12"/>
    <mergeCell ref="G22:H22"/>
    <mergeCell ref="Y22:Z22"/>
    <mergeCell ref="W9:Z9"/>
    <mergeCell ref="K18:N18"/>
    <mergeCell ref="AC17:AF17"/>
    <mergeCell ref="W75:X75"/>
    <mergeCell ref="Y16:Z16"/>
    <mergeCell ref="AC74:AE74"/>
    <mergeCell ref="AA18:AD18"/>
    <mergeCell ref="U12:V12"/>
    <mergeCell ref="P74:R74"/>
    <mergeCell ref="AE16:AF16"/>
    <mergeCell ref="AB15:AC15"/>
    <mergeCell ref="AA10:AB10"/>
    <mergeCell ref="O20:P20"/>
    <mergeCell ref="Q20:R20"/>
    <mergeCell ref="R21:U21"/>
    <mergeCell ref="S75:V75"/>
    <mergeCell ref="AC75:AE76"/>
    <mergeCell ref="P75:R76"/>
    <mergeCell ref="S76:V76"/>
    <mergeCell ref="N47:S47"/>
    <mergeCell ref="S31:V31"/>
    <mergeCell ref="R9:U9"/>
    <mergeCell ref="C18:F18"/>
    <mergeCell ref="G18:H18"/>
    <mergeCell ref="U17:X17"/>
    <mergeCell ref="K10:L10"/>
    <mergeCell ref="U10:V10"/>
    <mergeCell ref="X11:Y11"/>
    <mergeCell ref="W16:X16"/>
    <mergeCell ref="L9:O9"/>
    <mergeCell ref="M12:N12"/>
    <mergeCell ref="S12:T12"/>
    <mergeCell ref="L15:M15"/>
    <mergeCell ref="G9:J9"/>
    <mergeCell ref="P18:Q18"/>
    <mergeCell ref="O10:P10"/>
    <mergeCell ref="Q10:R10"/>
    <mergeCell ref="S18:V18"/>
    <mergeCell ref="Y17:AB17"/>
    <mergeCell ref="Y18:Z18"/>
    <mergeCell ref="O16:P16"/>
    <mergeCell ref="I16:J16"/>
    <mergeCell ref="D59:E59"/>
    <mergeCell ref="L59:M59"/>
    <mergeCell ref="R53:U53"/>
    <mergeCell ref="C13:F13"/>
    <mergeCell ref="K13:N13"/>
    <mergeCell ref="C12:D12"/>
    <mergeCell ref="G16:H16"/>
    <mergeCell ref="Q16:R16"/>
    <mergeCell ref="I18:J18"/>
    <mergeCell ref="I17:L17"/>
    <mergeCell ref="P30:R30"/>
    <mergeCell ref="Y90:AB90"/>
    <mergeCell ref="Y38:AB38"/>
    <mergeCell ref="W65:Z65"/>
    <mergeCell ref="AA64:AB64"/>
    <mergeCell ref="W36:X36"/>
    <mergeCell ref="AC30:AE30"/>
    <mergeCell ref="F35:AE35"/>
    <mergeCell ref="S36:V36"/>
    <mergeCell ref="S57:V57"/>
    <mergeCell ref="F86:I86"/>
    <mergeCell ref="S42:V42"/>
    <mergeCell ref="K64:L64"/>
    <mergeCell ref="P83:R84"/>
    <mergeCell ref="F85:I85"/>
    <mergeCell ref="F74:O74"/>
    <mergeCell ref="G65:J65"/>
    <mergeCell ref="U64:V64"/>
    <mergeCell ref="Y84:AB84"/>
    <mergeCell ref="Y82:AB82"/>
    <mergeCell ref="Y77:AB77"/>
    <mergeCell ref="Y83:AB83"/>
    <mergeCell ref="Y79:AB79"/>
    <mergeCell ref="W77:X77"/>
    <mergeCell ref="T59:U59"/>
    <mergeCell ref="J91:K91"/>
    <mergeCell ref="L91:O91"/>
    <mergeCell ref="S83:V83"/>
    <mergeCell ref="S88:V88"/>
    <mergeCell ref="S90:V90"/>
    <mergeCell ref="F91:I91"/>
    <mergeCell ref="C91:E91"/>
    <mergeCell ref="L90:O90"/>
    <mergeCell ref="F90:I90"/>
    <mergeCell ref="J90:K90"/>
    <mergeCell ref="P90:R90"/>
    <mergeCell ref="L83:O83"/>
    <mergeCell ref="F88:I88"/>
    <mergeCell ref="L87:O87"/>
    <mergeCell ref="L86:O86"/>
    <mergeCell ref="L88:O88"/>
    <mergeCell ref="B87:E87"/>
    <mergeCell ref="P85:R86"/>
    <mergeCell ref="L85:O85"/>
    <mergeCell ref="J85:K85"/>
    <mergeCell ref="P88:R88"/>
    <mergeCell ref="B88:E88"/>
    <mergeCell ref="S62:V62"/>
    <mergeCell ref="O66:R67"/>
    <mergeCell ref="H63:I63"/>
    <mergeCell ref="I62:J62"/>
    <mergeCell ref="P91:R91"/>
    <mergeCell ref="A16:B16"/>
    <mergeCell ref="F80:I80"/>
    <mergeCell ref="F77:I77"/>
    <mergeCell ref="L76:O76"/>
    <mergeCell ref="J77:K77"/>
    <mergeCell ref="J83:K83"/>
    <mergeCell ref="P87:R87"/>
    <mergeCell ref="L84:O84"/>
    <mergeCell ref="L78:O78"/>
    <mergeCell ref="L80:O80"/>
    <mergeCell ref="J81:K81"/>
    <mergeCell ref="L81:O81"/>
    <mergeCell ref="L21:O21"/>
    <mergeCell ref="P79:R80"/>
    <mergeCell ref="A87:A88"/>
    <mergeCell ref="B76:E76"/>
    <mergeCell ref="C90:E90"/>
    <mergeCell ref="L32:O32"/>
    <mergeCell ref="S91:V91"/>
    <mergeCell ref="N3:S3"/>
    <mergeCell ref="T15:U15"/>
    <mergeCell ref="M17:P17"/>
    <mergeCell ref="Q17:T17"/>
    <mergeCell ref="I3:M3"/>
    <mergeCell ref="P33:R33"/>
    <mergeCell ref="P34:R34"/>
    <mergeCell ref="F30:O30"/>
    <mergeCell ref="G66:H66"/>
    <mergeCell ref="I66:J66"/>
    <mergeCell ref="U56:V56"/>
    <mergeCell ref="G21:J21"/>
    <mergeCell ref="P43:R43"/>
    <mergeCell ref="L43:O43"/>
    <mergeCell ref="P42:R42"/>
    <mergeCell ref="O26:R26"/>
    <mergeCell ref="J42:K42"/>
    <mergeCell ref="F43:I43"/>
    <mergeCell ref="F42:I42"/>
    <mergeCell ref="L42:O42"/>
    <mergeCell ref="I23:J23"/>
    <mergeCell ref="P62:Q62"/>
    <mergeCell ref="O54:P54"/>
    <mergeCell ref="M61:P61"/>
    <mergeCell ref="K54:L54"/>
    <mergeCell ref="P56:Q56"/>
    <mergeCell ref="F79:I79"/>
    <mergeCell ref="B72:F72"/>
    <mergeCell ref="L79:O79"/>
    <mergeCell ref="L82:O82"/>
    <mergeCell ref="B74:E74"/>
    <mergeCell ref="Q54:R54"/>
    <mergeCell ref="P81:R82"/>
    <mergeCell ref="B75:E75"/>
    <mergeCell ref="Q60:R60"/>
    <mergeCell ref="O64:P64"/>
    <mergeCell ref="Q64:R64"/>
    <mergeCell ref="C56:D56"/>
    <mergeCell ref="M56:N56"/>
    <mergeCell ref="G60:H60"/>
    <mergeCell ref="K62:N62"/>
    <mergeCell ref="Y76:AB76"/>
    <mergeCell ref="F75:I75"/>
    <mergeCell ref="F76:I76"/>
    <mergeCell ref="J75:K75"/>
    <mergeCell ref="L75:O75"/>
    <mergeCell ref="H72:L72"/>
    <mergeCell ref="S13:V13"/>
    <mergeCell ref="H19:I19"/>
    <mergeCell ref="W6:X6"/>
    <mergeCell ref="W21:Z21"/>
    <mergeCell ref="X19:Y19"/>
    <mergeCell ref="W72:AC72"/>
    <mergeCell ref="AA13:AD13"/>
    <mergeCell ref="H11:I11"/>
    <mergeCell ref="AA12:AB12"/>
    <mergeCell ref="E10:F10"/>
    <mergeCell ref="B30:E30"/>
    <mergeCell ref="F36:I36"/>
    <mergeCell ref="L37:O37"/>
    <mergeCell ref="F34:I34"/>
    <mergeCell ref="L34:O34"/>
    <mergeCell ref="B35:E35"/>
    <mergeCell ref="P37:R37"/>
    <mergeCell ref="P38:R38"/>
    <mergeCell ref="F39:I39"/>
    <mergeCell ref="L39:O39"/>
    <mergeCell ref="F38:I38"/>
    <mergeCell ref="L38:O38"/>
    <mergeCell ref="B37:E37"/>
    <mergeCell ref="C42:E42"/>
    <mergeCell ref="B36:E36"/>
    <mergeCell ref="I6:J6"/>
    <mergeCell ref="P12:Q12"/>
    <mergeCell ref="P31:R31"/>
    <mergeCell ref="P32:R32"/>
    <mergeCell ref="L36:O36"/>
    <mergeCell ref="B31:E31"/>
    <mergeCell ref="F32:I32"/>
    <mergeCell ref="J38:K38"/>
    <mergeCell ref="F37:I37"/>
    <mergeCell ref="G8:H8"/>
    <mergeCell ref="I8:J8"/>
    <mergeCell ref="I22:J22"/>
    <mergeCell ref="D15:E15"/>
    <mergeCell ref="E12:F12"/>
    <mergeCell ref="K12:L12"/>
    <mergeCell ref="A17:D17"/>
    <mergeCell ref="E17:H17"/>
    <mergeCell ref="L31:O31"/>
    <mergeCell ref="W31:X31"/>
    <mergeCell ref="AA57:AD57"/>
    <mergeCell ref="W33:X33"/>
    <mergeCell ref="S30:AB30"/>
    <mergeCell ref="R65:U65"/>
    <mergeCell ref="A36:A37"/>
    <mergeCell ref="K56:L56"/>
    <mergeCell ref="A38:A39"/>
    <mergeCell ref="AC31:AE31"/>
    <mergeCell ref="AC32:AE32"/>
    <mergeCell ref="AC33:AE33"/>
    <mergeCell ref="AC34:AE34"/>
    <mergeCell ref="AC36:AE36"/>
    <mergeCell ref="AC37:AE37"/>
    <mergeCell ref="B38:E38"/>
    <mergeCell ref="I60:J60"/>
    <mergeCell ref="O60:P60"/>
    <mergeCell ref="K57:N57"/>
    <mergeCell ref="P39:R39"/>
    <mergeCell ref="B34:E34"/>
    <mergeCell ref="F33:I33"/>
    <mergeCell ref="B33:E33"/>
    <mergeCell ref="L33:O33"/>
    <mergeCell ref="B28:F28"/>
    <mergeCell ref="O70:R70"/>
    <mergeCell ref="L65:O65"/>
    <mergeCell ref="P36:R36"/>
    <mergeCell ref="J36:K36"/>
    <mergeCell ref="J33:K33"/>
    <mergeCell ref="G62:H62"/>
    <mergeCell ref="S32:V32"/>
    <mergeCell ref="S34:V34"/>
    <mergeCell ref="V28:AB28"/>
    <mergeCell ref="Y33:AB33"/>
    <mergeCell ref="W60:X60"/>
    <mergeCell ref="Y31:AB31"/>
    <mergeCell ref="Y32:AB32"/>
    <mergeCell ref="X63:Y63"/>
    <mergeCell ref="B39:E39"/>
    <mergeCell ref="Y37:AB37"/>
    <mergeCell ref="Y42:AB42"/>
    <mergeCell ref="A61:D61"/>
    <mergeCell ref="A31:A32"/>
    <mergeCell ref="A33:A34"/>
    <mergeCell ref="F31:I31"/>
    <mergeCell ref="B32:E32"/>
    <mergeCell ref="J31:K31"/>
    <mergeCell ref="Y88:AB88"/>
    <mergeCell ref="S33:V33"/>
    <mergeCell ref="W67:X67"/>
    <mergeCell ref="W87:X87"/>
    <mergeCell ref="S56:T56"/>
    <mergeCell ref="S43:V43"/>
    <mergeCell ref="Y36:AB36"/>
    <mergeCell ref="S37:V37"/>
    <mergeCell ref="S74:AB74"/>
    <mergeCell ref="Y80:AB80"/>
    <mergeCell ref="Y75:AB75"/>
    <mergeCell ref="W62:X62"/>
    <mergeCell ref="Y43:AB43"/>
    <mergeCell ref="Y39:AB39"/>
    <mergeCell ref="Y60:Z60"/>
    <mergeCell ref="Y61:AB61"/>
    <mergeCell ref="Y62:Z62"/>
    <mergeCell ref="Y34:AB34"/>
    <mergeCell ref="AB59:AC59"/>
    <mergeCell ref="AC56:AD56"/>
    <mergeCell ref="Y52:Z52"/>
    <mergeCell ref="AA54:AB54"/>
    <mergeCell ref="AC38:AE38"/>
    <mergeCell ref="AC39:AE39"/>
    <mergeCell ref="W91:X91"/>
    <mergeCell ref="S79:V79"/>
    <mergeCell ref="W90:X90"/>
    <mergeCell ref="S81:V81"/>
    <mergeCell ref="Y87:AB87"/>
    <mergeCell ref="Y66:Z66"/>
    <mergeCell ref="W38:X38"/>
    <mergeCell ref="Y78:AB78"/>
    <mergeCell ref="Y91:AB91"/>
    <mergeCell ref="AA62:AD62"/>
    <mergeCell ref="AA56:AB56"/>
    <mergeCell ref="AC61:AF61"/>
    <mergeCell ref="W79:X79"/>
    <mergeCell ref="W42:X42"/>
    <mergeCell ref="AC88:AE88"/>
    <mergeCell ref="AC85:AE86"/>
    <mergeCell ref="AC83:AE84"/>
    <mergeCell ref="AC81:AE82"/>
    <mergeCell ref="AC79:AE80"/>
    <mergeCell ref="W50:X50"/>
    <mergeCell ref="W52:X52"/>
    <mergeCell ref="S39:V39"/>
    <mergeCell ref="S38:V38"/>
    <mergeCell ref="X55:Y55"/>
    <mergeCell ref="A75:A76"/>
    <mergeCell ref="A77:A78"/>
    <mergeCell ref="A79:A80"/>
    <mergeCell ref="A81:A82"/>
    <mergeCell ref="A83:A84"/>
    <mergeCell ref="A85:A86"/>
    <mergeCell ref="C43:E43"/>
    <mergeCell ref="C57:F57"/>
    <mergeCell ref="C62:F62"/>
    <mergeCell ref="E61:H61"/>
    <mergeCell ref="B78:E78"/>
    <mergeCell ref="H55:I55"/>
    <mergeCell ref="F82:I82"/>
    <mergeCell ref="G52:H52"/>
    <mergeCell ref="I50:J50"/>
    <mergeCell ref="G53:J53"/>
    <mergeCell ref="I52:J52"/>
  </mergeCells>
  <phoneticPr fontId="2"/>
  <pageMargins left="0.49" right="0.36" top="0.3" bottom="0.35433070866141736" header="0.35433070866141736" footer="0.27559055118110237"/>
  <pageSetup paperSize="9" scale="87" orientation="portrait" r:id="rId1"/>
  <headerFooter alignWithMargins="0"/>
  <rowBreaks count="1" manualBreakCount="1">
    <brk id="43" max="31" man="1"/>
  </rowBreaks>
  <drawing r:id="rId2"/>
</worksheet>
</file>

<file path=xl/worksheets/sheet11.xml><?xml version="1.0" encoding="utf-8"?>
<worksheet xmlns="http://schemas.openxmlformats.org/spreadsheetml/2006/main" xmlns:r="http://schemas.openxmlformats.org/officeDocument/2006/relationships">
  <sheetPr>
    <tabColor rgb="FF00B0F0"/>
  </sheetPr>
  <dimension ref="A1:BG35"/>
  <sheetViews>
    <sheetView view="pageBreakPreview" zoomScaleNormal="75" zoomScaleSheetLayoutView="100" workbookViewId="0">
      <selection activeCell="AD29" sqref="AD29"/>
    </sheetView>
  </sheetViews>
  <sheetFormatPr defaultRowHeight="18.75"/>
  <cols>
    <col min="1" max="1" width="3.75" style="455" customWidth="1"/>
    <col min="2" max="32" width="3.125" style="455" customWidth="1"/>
    <col min="33" max="53" width="3" style="39" customWidth="1"/>
    <col min="54" max="55" width="3" style="455" customWidth="1"/>
    <col min="56" max="16384" width="9" style="455"/>
  </cols>
  <sheetData>
    <row r="1" spans="2:57" s="11" customFormat="1" ht="27.75" customHeight="1">
      <c r="B1" s="443" t="s">
        <v>466</v>
      </c>
    </row>
    <row r="2" spans="2:57" s="420" customFormat="1" ht="33.75" customHeight="1" thickBot="1">
      <c r="C2" s="9" t="s">
        <v>603</v>
      </c>
      <c r="AH2" s="39"/>
      <c r="AI2" s="39"/>
      <c r="AJ2" s="39"/>
      <c r="AK2" s="39"/>
      <c r="AL2" s="39"/>
      <c r="AM2" s="39"/>
      <c r="AN2" s="39"/>
      <c r="AO2" s="39"/>
      <c r="AP2" s="39"/>
      <c r="AQ2" s="39"/>
      <c r="AR2" s="39"/>
      <c r="AS2" s="39"/>
      <c r="AT2" s="39"/>
      <c r="AU2" s="39"/>
      <c r="AV2" s="39"/>
      <c r="AW2" s="39"/>
      <c r="AX2" s="39"/>
      <c r="AY2" s="39"/>
      <c r="AZ2" s="39"/>
      <c r="BA2" s="39"/>
      <c r="BB2" s="39"/>
      <c r="BE2" s="57"/>
    </row>
    <row r="3" spans="2:57" s="11" customFormat="1" ht="29.25" customHeight="1" thickBot="1">
      <c r="C3" s="763" t="s">
        <v>136</v>
      </c>
      <c r="D3" s="555"/>
      <c r="E3" s="789"/>
      <c r="F3" s="788" t="str">
        <f>C4</f>
        <v>Ａ５位</v>
      </c>
      <c r="G3" s="555"/>
      <c r="H3" s="557"/>
      <c r="I3" s="556" t="str">
        <f>C5</f>
        <v>Ｂ５位</v>
      </c>
      <c r="J3" s="555"/>
      <c r="K3" s="557"/>
      <c r="L3" s="556" t="str">
        <f>C6</f>
        <v>Ｃ５位</v>
      </c>
      <c r="M3" s="555"/>
      <c r="N3" s="557"/>
      <c r="O3" s="556" t="str">
        <f>C7</f>
        <v>Ｄ５位</v>
      </c>
      <c r="P3" s="555"/>
      <c r="Q3" s="557"/>
      <c r="R3" s="556" t="s">
        <v>28</v>
      </c>
      <c r="S3" s="557"/>
      <c r="T3" s="556" t="s">
        <v>29</v>
      </c>
      <c r="U3" s="764"/>
      <c r="V3" s="773" t="s">
        <v>328</v>
      </c>
      <c r="W3" s="772"/>
      <c r="X3" s="761" t="s">
        <v>329</v>
      </c>
      <c r="Y3" s="772"/>
      <c r="Z3" s="761" t="s">
        <v>327</v>
      </c>
      <c r="AA3" s="762"/>
      <c r="AB3" s="763" t="s">
        <v>30</v>
      </c>
      <c r="AC3" s="764"/>
      <c r="AD3" s="262"/>
      <c r="AE3" s="262"/>
      <c r="AF3" s="262"/>
      <c r="AG3" s="11">
        <v>1</v>
      </c>
      <c r="AH3" s="11">
        <v>2</v>
      </c>
      <c r="AI3" s="11">
        <v>3</v>
      </c>
      <c r="AJ3" s="11">
        <v>4</v>
      </c>
      <c r="AK3" s="11">
        <v>1</v>
      </c>
      <c r="AL3" s="11">
        <v>2</v>
      </c>
      <c r="AM3" s="11">
        <v>3</v>
      </c>
      <c r="AN3" s="11">
        <v>4</v>
      </c>
      <c r="AO3" s="11">
        <v>1</v>
      </c>
      <c r="AP3" s="11">
        <v>2</v>
      </c>
      <c r="AQ3" s="11">
        <v>3</v>
      </c>
      <c r="AR3" s="11">
        <v>4</v>
      </c>
    </row>
    <row r="4" spans="2:57" s="11" customFormat="1" ht="29.25" customHeight="1" thickTop="1">
      <c r="C4" s="785" t="str">
        <f>予選記入用!C41</f>
        <v>Ａ５位</v>
      </c>
      <c r="D4" s="786"/>
      <c r="E4" s="787"/>
      <c r="F4" s="546"/>
      <c r="G4" s="547"/>
      <c r="H4" s="548"/>
      <c r="I4" s="297">
        <f>H5</f>
        <v>0</v>
      </c>
      <c r="J4" s="298" t="str">
        <f>IF(G5="○","×",IF(G5="×","○",IF(G5="△","△")))</f>
        <v>△</v>
      </c>
      <c r="K4" s="299">
        <f>F5</f>
        <v>0</v>
      </c>
      <c r="L4" s="297">
        <f>H6</f>
        <v>0</v>
      </c>
      <c r="M4" s="298" t="str">
        <f>IF(G6="○","×",IF(G6="×","○",IF(G6="△","△")))</f>
        <v>△</v>
      </c>
      <c r="N4" s="299">
        <f>F6</f>
        <v>0</v>
      </c>
      <c r="O4" s="297">
        <f>H7</f>
        <v>0</v>
      </c>
      <c r="P4" s="298" t="str">
        <f>IF(G7="○","×",IF(G7="×","○",IF(G7="△","△")))</f>
        <v>△</v>
      </c>
      <c r="Q4" s="299">
        <f>F7</f>
        <v>0</v>
      </c>
      <c r="R4" s="542">
        <f>SUM(AG4:AJ4)</f>
        <v>0</v>
      </c>
      <c r="S4" s="541"/>
      <c r="T4" s="542">
        <f>SUM(AK4:AN4)</f>
        <v>0</v>
      </c>
      <c r="U4" s="543"/>
      <c r="V4" s="540">
        <f>I4+L4+O4</f>
        <v>0</v>
      </c>
      <c r="W4" s="541"/>
      <c r="X4" s="542">
        <f>K4+N4+Q4</f>
        <v>0</v>
      </c>
      <c r="Y4" s="541"/>
      <c r="Z4" s="542">
        <f>V4-X4</f>
        <v>0</v>
      </c>
      <c r="AA4" s="543"/>
      <c r="AB4" s="770" t="e">
        <f>RANK(R4,#REF!,0)</f>
        <v>#REF!</v>
      </c>
      <c r="AC4" s="771"/>
      <c r="AD4" s="138"/>
      <c r="AE4" s="138"/>
      <c r="AF4" s="138"/>
      <c r="AG4" s="11" t="str">
        <f>IF(G4="○",1,"")</f>
        <v/>
      </c>
      <c r="AH4" s="11" t="str">
        <f>IF(J4="○",1,"")</f>
        <v/>
      </c>
      <c r="AI4" s="11" t="str">
        <f>IF(M4="○",1,"")</f>
        <v/>
      </c>
      <c r="AJ4" s="11" t="str">
        <f>IF(P4="○",1,"")</f>
        <v/>
      </c>
      <c r="AK4" s="11" t="str">
        <f>IF(G4="×",1,"")</f>
        <v/>
      </c>
      <c r="AL4" s="11" t="str">
        <f>IF(J4="×",1,"")</f>
        <v/>
      </c>
      <c r="AM4" s="11" t="str">
        <f>IF(M4="×",1,"")</f>
        <v/>
      </c>
      <c r="AN4" s="11" t="str">
        <f>IF(P4="×",1,"")</f>
        <v/>
      </c>
      <c r="AO4" s="11" t="str">
        <f>IF(G4="△",1,"")</f>
        <v/>
      </c>
      <c r="AP4" s="11">
        <f>IF(J4="△",1,"")</f>
        <v>1</v>
      </c>
      <c r="AQ4" s="11">
        <f>IF(M4="△",1,"")</f>
        <v>1</v>
      </c>
      <c r="AR4" s="11">
        <f>IF(P4="△",1,"")</f>
        <v>1</v>
      </c>
    </row>
    <row r="5" spans="2:57" s="11" customFormat="1" ht="29.25" customHeight="1">
      <c r="C5" s="790" t="str">
        <f>予選記入用!H41</f>
        <v>Ｂ５位</v>
      </c>
      <c r="D5" s="572"/>
      <c r="E5" s="791"/>
      <c r="F5" s="306"/>
      <c r="G5" s="307" t="str">
        <f>IF(F5&gt;H5,"○",IF(F5&lt;H5,"×",IF(F5=H5,"△")))</f>
        <v>△</v>
      </c>
      <c r="H5" s="308"/>
      <c r="I5" s="549"/>
      <c r="J5" s="550"/>
      <c r="K5" s="551"/>
      <c r="L5" s="309">
        <f>K6</f>
        <v>0</v>
      </c>
      <c r="M5" s="307" t="str">
        <f>IF(J6="○","×",IF(J6="×","○",IF(J6="△","△")))</f>
        <v>△</v>
      </c>
      <c r="N5" s="308">
        <f>I6</f>
        <v>0</v>
      </c>
      <c r="O5" s="309">
        <f>K7</f>
        <v>0</v>
      </c>
      <c r="P5" s="307" t="str">
        <f>IF(J7="○","×",IF(J7="×","○",IF(J7="△","△")))</f>
        <v>△</v>
      </c>
      <c r="Q5" s="308">
        <f>I7</f>
        <v>0</v>
      </c>
      <c r="R5" s="534">
        <f>SUM(AG5:AJ5)</f>
        <v>0</v>
      </c>
      <c r="S5" s="535"/>
      <c r="T5" s="534">
        <f>SUM(AK5:AN5)</f>
        <v>0</v>
      </c>
      <c r="U5" s="536"/>
      <c r="V5" s="537">
        <f>F5+L5+O5</f>
        <v>0</v>
      </c>
      <c r="W5" s="535"/>
      <c r="X5" s="534">
        <f>H5+N5+Q5</f>
        <v>0</v>
      </c>
      <c r="Y5" s="535"/>
      <c r="Z5" s="534">
        <f>V5-X5</f>
        <v>0</v>
      </c>
      <c r="AA5" s="536"/>
      <c r="AB5" s="768" t="e">
        <f>RANK(R5,#REF!,0)</f>
        <v>#REF!</v>
      </c>
      <c r="AC5" s="769"/>
      <c r="AD5" s="138"/>
      <c r="AE5" s="138"/>
      <c r="AF5" s="138"/>
      <c r="AG5" s="11" t="str">
        <f>IF(G5="○",1,"")</f>
        <v/>
      </c>
      <c r="AH5" s="11" t="str">
        <f>IF(J5="○",1,"")</f>
        <v/>
      </c>
      <c r="AI5" s="11" t="str">
        <f>IF(M5="○",1,"")</f>
        <v/>
      </c>
      <c r="AJ5" s="11" t="str">
        <f>IF(P5="○",1,"")</f>
        <v/>
      </c>
      <c r="AK5" s="11" t="str">
        <f>IF(G5="×",1,"")</f>
        <v/>
      </c>
      <c r="AL5" s="11" t="str">
        <f>IF(J5="×",1,"")</f>
        <v/>
      </c>
      <c r="AM5" s="11" t="str">
        <f>IF(M5="×",1,"")</f>
        <v/>
      </c>
      <c r="AN5" s="11" t="str">
        <f>IF(P5="×",1,"")</f>
        <v/>
      </c>
      <c r="AO5" s="11">
        <f>IF(G5="△",1,"")</f>
        <v>1</v>
      </c>
      <c r="AP5" s="11" t="str">
        <f>IF(J5="△",1,"")</f>
        <v/>
      </c>
      <c r="AQ5" s="11">
        <f>IF(M5="△",1,"")</f>
        <v>1</v>
      </c>
      <c r="AR5" s="11">
        <f>IF(P5="△",1,"")</f>
        <v>1</v>
      </c>
    </row>
    <row r="6" spans="2:57" s="11" customFormat="1" ht="29.25" customHeight="1">
      <c r="C6" s="790" t="str">
        <f>予選記入用!M41</f>
        <v>Ｃ５位</v>
      </c>
      <c r="D6" s="572"/>
      <c r="E6" s="791"/>
      <c r="F6" s="306"/>
      <c r="G6" s="307" t="str">
        <f>IF(F6&gt;H6,"○",IF(F6&lt;H6,"×",IF(F6=H6,"△")))</f>
        <v>△</v>
      </c>
      <c r="H6" s="308"/>
      <c r="I6" s="309"/>
      <c r="J6" s="307" t="str">
        <f>IF(I6&gt;K6,"○",IF(I6&lt;K6,"×",IF(I6=K6,"△")))</f>
        <v>△</v>
      </c>
      <c r="K6" s="308"/>
      <c r="L6" s="549"/>
      <c r="M6" s="550"/>
      <c r="N6" s="551"/>
      <c r="O6" s="309">
        <f>N7</f>
        <v>0</v>
      </c>
      <c r="P6" s="307" t="str">
        <f>IF(M7="○","×",IF(M7="×","○",IF(M7="△","△")))</f>
        <v>△</v>
      </c>
      <c r="Q6" s="308">
        <f>L7</f>
        <v>0</v>
      </c>
      <c r="R6" s="534">
        <f>SUM(AG6:AJ6)</f>
        <v>0</v>
      </c>
      <c r="S6" s="535"/>
      <c r="T6" s="534">
        <f>SUM(AK6:AN6)</f>
        <v>0</v>
      </c>
      <c r="U6" s="536"/>
      <c r="V6" s="537">
        <f>F6+I6+O6</f>
        <v>0</v>
      </c>
      <c r="W6" s="535"/>
      <c r="X6" s="534">
        <f>K6+H6+Q6</f>
        <v>0</v>
      </c>
      <c r="Y6" s="535"/>
      <c r="Z6" s="534">
        <f>V6-X6</f>
        <v>0</v>
      </c>
      <c r="AA6" s="536"/>
      <c r="AB6" s="768" t="e">
        <f>RANK(R6,#REF!,0)</f>
        <v>#REF!</v>
      </c>
      <c r="AC6" s="769"/>
      <c r="AD6" s="138"/>
      <c r="AE6" s="138"/>
      <c r="AF6" s="138"/>
      <c r="AG6" s="11" t="str">
        <f>IF(G6="○",1,"")</f>
        <v/>
      </c>
      <c r="AH6" s="11" t="str">
        <f>IF(J6="○",1,"")</f>
        <v/>
      </c>
      <c r="AI6" s="11" t="str">
        <f>IF(M6="○",1,"")</f>
        <v/>
      </c>
      <c r="AJ6" s="11" t="str">
        <f>IF(P6="○",1,"")</f>
        <v/>
      </c>
      <c r="AK6" s="11" t="str">
        <f>IF(G6="×",1,"")</f>
        <v/>
      </c>
      <c r="AL6" s="11" t="str">
        <f>IF(J6="×",1,"")</f>
        <v/>
      </c>
      <c r="AM6" s="11" t="str">
        <f>IF(M6="×",1,"")</f>
        <v/>
      </c>
      <c r="AN6" s="11" t="str">
        <f>IF(P6="×",1,"")</f>
        <v/>
      </c>
      <c r="AO6" s="11">
        <f>IF(G6="△",1,"")</f>
        <v>1</v>
      </c>
      <c r="AP6" s="11">
        <f>IF(J6="△",1,"")</f>
        <v>1</v>
      </c>
      <c r="AQ6" s="11" t="str">
        <f>IF(M6="△",1,"")</f>
        <v/>
      </c>
      <c r="AR6" s="11">
        <f>IF(P6="△",1,"")</f>
        <v>1</v>
      </c>
    </row>
    <row r="7" spans="2:57" s="11" customFormat="1" ht="29.25" customHeight="1" thickBot="1">
      <c r="B7" s="19"/>
      <c r="C7" s="796" t="str">
        <f>予選記入用!R41</f>
        <v>Ｄ５位</v>
      </c>
      <c r="D7" s="797"/>
      <c r="E7" s="798"/>
      <c r="F7" s="312"/>
      <c r="G7" s="313" t="str">
        <f>IF(F7&gt;H7,"○",IF(F7&lt;H7,"×",IF(F7=H7,"△")))</f>
        <v>△</v>
      </c>
      <c r="H7" s="314"/>
      <c r="I7" s="315"/>
      <c r="J7" s="313" t="str">
        <f>IF(I7&gt;K7,"○",IF(I7&lt;K7,"×",IF(I7=K7,"△")))</f>
        <v>△</v>
      </c>
      <c r="K7" s="314"/>
      <c r="L7" s="315"/>
      <c r="M7" s="313" t="str">
        <f>IF(L7&gt;N7,"○",IF(L7&lt;N7,"×",IF(L7=N7,"△")))</f>
        <v>△</v>
      </c>
      <c r="N7" s="314"/>
      <c r="O7" s="552"/>
      <c r="P7" s="553"/>
      <c r="Q7" s="799"/>
      <c r="R7" s="532">
        <f>SUM(AG7:AJ7)</f>
        <v>0</v>
      </c>
      <c r="S7" s="531"/>
      <c r="T7" s="532">
        <f>SUM(AK7:AN7)</f>
        <v>0</v>
      </c>
      <c r="U7" s="533"/>
      <c r="V7" s="530">
        <f>F7+L7+O7</f>
        <v>0</v>
      </c>
      <c r="W7" s="531"/>
      <c r="X7" s="532">
        <f>K7+N7+H7</f>
        <v>0</v>
      </c>
      <c r="Y7" s="531"/>
      <c r="Z7" s="532">
        <f>V7-X7</f>
        <v>0</v>
      </c>
      <c r="AA7" s="533"/>
      <c r="AB7" s="792" t="e">
        <f>RANK(R7,#REF!,0)</f>
        <v>#REF!</v>
      </c>
      <c r="AC7" s="793"/>
      <c r="AD7" s="138"/>
      <c r="AE7" s="138"/>
      <c r="AF7" s="138"/>
      <c r="AG7" s="11" t="str">
        <f>IF(G7="○",1,"")</f>
        <v/>
      </c>
      <c r="AH7" s="11" t="str">
        <f>IF(J7="○",1,"")</f>
        <v/>
      </c>
      <c r="AI7" s="11" t="str">
        <f>IF(M7="○",1,"")</f>
        <v/>
      </c>
      <c r="AJ7" s="11" t="str">
        <f>IF(P7="○",1,"")</f>
        <v/>
      </c>
      <c r="AK7" s="11" t="str">
        <f>IF(G7="×",1,"")</f>
        <v/>
      </c>
      <c r="AL7" s="11" t="str">
        <f>IF(J7="×",1,"")</f>
        <v/>
      </c>
      <c r="AM7" s="11" t="str">
        <f>IF(M7="×",1,"")</f>
        <v/>
      </c>
      <c r="AN7" s="11" t="str">
        <f>IF(P7="×",1,"")</f>
        <v/>
      </c>
      <c r="AO7" s="11">
        <f>IF(G7="△",1,"")</f>
        <v>1</v>
      </c>
      <c r="AP7" s="11">
        <f>IF(J7="△",1,"")</f>
        <v>1</v>
      </c>
      <c r="AQ7" s="11">
        <f>IF(M7="△",1,"")</f>
        <v>1</v>
      </c>
      <c r="AR7" s="11" t="str">
        <f>IF(P7="△",1,"")</f>
        <v/>
      </c>
    </row>
    <row r="8" spans="2:57" s="11" customFormat="1" ht="12" customHeight="1">
      <c r="B8" s="794" t="s">
        <v>366</v>
      </c>
      <c r="C8" s="795"/>
      <c r="D8" s="795"/>
      <c r="E8" s="795"/>
      <c r="F8" s="795"/>
      <c r="G8" s="795"/>
      <c r="H8" s="795"/>
      <c r="I8" s="795"/>
      <c r="J8" s="795"/>
      <c r="K8" s="795"/>
      <c r="L8" s="795"/>
      <c r="M8" s="795"/>
      <c r="N8" s="795"/>
      <c r="O8" s="795"/>
      <c r="P8" s="795"/>
      <c r="Q8" s="795"/>
      <c r="R8" s="795"/>
      <c r="S8" s="795"/>
      <c r="T8" s="795"/>
      <c r="U8" s="795"/>
      <c r="V8" s="795"/>
      <c r="W8" s="795"/>
      <c r="X8" s="795"/>
      <c r="Y8" s="795"/>
      <c r="Z8" s="795"/>
      <c r="AA8" s="795"/>
      <c r="AB8" s="795"/>
      <c r="AC8" s="794"/>
      <c r="AD8" s="794"/>
      <c r="AE8" s="794"/>
      <c r="AF8" s="138"/>
      <c r="AG8" s="138"/>
      <c r="AH8" s="138"/>
    </row>
    <row r="9" spans="2:57" s="11" customFormat="1" ht="13.5"/>
    <row r="10" spans="2:57" s="11" customFormat="1" ht="21.75" customHeight="1">
      <c r="C10" s="730" t="s">
        <v>37</v>
      </c>
      <c r="D10" s="730"/>
      <c r="E10" s="730"/>
      <c r="F10" s="35" t="s">
        <v>58</v>
      </c>
      <c r="G10" s="13"/>
    </row>
    <row r="11" spans="2:57" s="11" customFormat="1" ht="13.5">
      <c r="D11" s="615" t="s">
        <v>503</v>
      </c>
      <c r="E11" s="615"/>
      <c r="F11" s="615"/>
      <c r="G11" s="615"/>
    </row>
    <row r="12" spans="2:57" s="11" customFormat="1" ht="18" customHeight="1">
      <c r="D12" s="150">
        <v>1</v>
      </c>
      <c r="E12" s="431" t="s">
        <v>507</v>
      </c>
      <c r="F12" s="432"/>
      <c r="G12" s="433"/>
      <c r="H12" s="464"/>
      <c r="I12" s="430"/>
      <c r="J12" s="430"/>
    </row>
    <row r="13" spans="2:57" s="11" customFormat="1" ht="18" customHeight="1">
      <c r="D13" s="150">
        <v>2</v>
      </c>
      <c r="E13" s="431" t="s">
        <v>504</v>
      </c>
      <c r="F13" s="432"/>
      <c r="G13" s="433"/>
    </row>
    <row r="14" spans="2:57" s="11" customFormat="1" ht="18" customHeight="1">
      <c r="D14" s="150">
        <v>3</v>
      </c>
      <c r="E14" s="431" t="s">
        <v>505</v>
      </c>
      <c r="F14" s="432"/>
      <c r="G14" s="433"/>
    </row>
    <row r="15" spans="2:57" s="11" customFormat="1" ht="18" customHeight="1">
      <c r="D15" s="150">
        <v>4</v>
      </c>
      <c r="E15" s="431" t="s">
        <v>506</v>
      </c>
      <c r="F15" s="432"/>
      <c r="G15" s="433"/>
    </row>
    <row r="16" spans="2:57" ht="17.25" customHeight="1">
      <c r="B16" s="5"/>
      <c r="BD16" s="58"/>
    </row>
    <row r="17" spans="1:59" s="11" customFormat="1" ht="27.75" customHeight="1">
      <c r="B17" s="443" t="s">
        <v>467</v>
      </c>
    </row>
    <row r="18" spans="1:59" ht="23.25" customHeight="1">
      <c r="B18" s="9" t="s">
        <v>630</v>
      </c>
      <c r="BD18" s="57"/>
    </row>
    <row r="19" spans="1:59" ht="18" customHeight="1">
      <c r="A19" s="465"/>
      <c r="B19" s="465"/>
      <c r="C19" s="465"/>
      <c r="E19" s="23"/>
      <c r="AG19" s="455"/>
      <c r="AH19" s="455"/>
      <c r="AI19" s="455"/>
      <c r="BB19" s="39"/>
      <c r="BC19" s="39"/>
      <c r="BD19" s="39"/>
      <c r="BG19" s="57"/>
    </row>
    <row r="20" spans="1:59" s="11" customFormat="1" ht="27" customHeight="1">
      <c r="I20" s="19"/>
      <c r="J20" s="434"/>
      <c r="K20" s="434"/>
      <c r="L20" s="435"/>
      <c r="M20" s="765" t="s">
        <v>355</v>
      </c>
      <c r="N20" s="766"/>
      <c r="O20" s="766"/>
      <c r="P20" s="766"/>
      <c r="Q20" s="766"/>
      <c r="R20" s="767"/>
      <c r="S20" s="451"/>
    </row>
    <row r="21" spans="1:59" s="11" customFormat="1" ht="15" customHeight="1">
      <c r="H21" s="19"/>
      <c r="I21" s="453"/>
      <c r="J21" s="447"/>
      <c r="K21" s="19"/>
      <c r="L21" s="19"/>
      <c r="M21" s="19"/>
      <c r="N21" s="19"/>
      <c r="O21" s="451"/>
      <c r="P21" s="97"/>
      <c r="Q21" s="19"/>
      <c r="R21" s="428"/>
    </row>
    <row r="22" spans="1:59" s="11" customFormat="1" ht="15" customHeight="1">
      <c r="H22" s="19"/>
      <c r="I22" s="19"/>
      <c r="J22" s="126"/>
      <c r="K22" s="22"/>
      <c r="L22" s="427"/>
      <c r="M22" s="427"/>
      <c r="N22" s="22"/>
      <c r="O22" s="22"/>
      <c r="P22" s="22"/>
      <c r="Q22" s="22"/>
      <c r="R22" s="22"/>
      <c r="S22" s="22"/>
      <c r="T22" s="22"/>
      <c r="U22" s="95"/>
      <c r="V22" s="127"/>
      <c r="W22" s="19"/>
      <c r="X22" s="451"/>
      <c r="Y22" s="451"/>
      <c r="Z22" s="19"/>
    </row>
    <row r="23" spans="1:59" s="11" customFormat="1" ht="15" customHeight="1">
      <c r="G23" s="451"/>
      <c r="H23" s="451"/>
      <c r="I23" s="444"/>
      <c r="J23" s="97"/>
      <c r="K23" s="19"/>
      <c r="L23" s="19"/>
      <c r="M23" s="19"/>
      <c r="N23" s="776" t="s">
        <v>356</v>
      </c>
      <c r="O23" s="777"/>
      <c r="P23" s="777"/>
      <c r="Q23" s="778"/>
      <c r="R23" s="19"/>
      <c r="S23" s="451"/>
      <c r="T23" s="451"/>
      <c r="U23" s="454"/>
      <c r="V23" s="97"/>
      <c r="W23" s="19"/>
      <c r="X23" s="19"/>
      <c r="Y23" s="19"/>
      <c r="Z23" s="451"/>
    </row>
    <row r="24" spans="1:59" s="11" customFormat="1" ht="27" customHeight="1">
      <c r="F24" s="130"/>
      <c r="G24" s="620" t="s">
        <v>292</v>
      </c>
      <c r="H24" s="621"/>
      <c r="I24" s="621"/>
      <c r="J24" s="621"/>
      <c r="K24" s="621"/>
      <c r="L24" s="622"/>
      <c r="M24" s="203"/>
      <c r="N24" s="779"/>
      <c r="O24" s="780"/>
      <c r="P24" s="780"/>
      <c r="Q24" s="781"/>
      <c r="R24" s="130"/>
      <c r="S24" s="620" t="s">
        <v>293</v>
      </c>
      <c r="T24" s="621"/>
      <c r="U24" s="621"/>
      <c r="V24" s="621"/>
      <c r="W24" s="621"/>
      <c r="X24" s="622"/>
      <c r="Y24" s="203"/>
      <c r="Z24" s="451"/>
    </row>
    <row r="25" spans="1:59" s="11" customFormat="1" ht="15" customHeight="1">
      <c r="F25" s="19"/>
      <c r="G25" s="127"/>
      <c r="H25" s="710" t="s">
        <v>60</v>
      </c>
      <c r="I25" s="710"/>
      <c r="J25" s="710"/>
      <c r="K25" s="710"/>
      <c r="M25" s="127"/>
      <c r="N25" s="19"/>
      <c r="O25" s="19"/>
      <c r="R25" s="19"/>
      <c r="S25" s="127"/>
      <c r="T25" s="710" t="s">
        <v>508</v>
      </c>
      <c r="U25" s="710"/>
      <c r="V25" s="710"/>
      <c r="W25" s="710"/>
      <c r="Y25" s="127"/>
      <c r="Z25" s="19"/>
    </row>
    <row r="26" spans="1:59" s="11" customFormat="1" ht="15" customHeight="1">
      <c r="F26" s="450"/>
      <c r="G26" s="127"/>
      <c r="H26" s="614"/>
      <c r="I26" s="614"/>
      <c r="J26" s="614"/>
      <c r="K26" s="614"/>
      <c r="L26" s="451"/>
      <c r="M26" s="448"/>
      <c r="N26" s="19"/>
      <c r="O26" s="19"/>
      <c r="R26" s="450"/>
      <c r="S26" s="127"/>
      <c r="T26" s="614"/>
      <c r="U26" s="614"/>
      <c r="V26" s="614"/>
      <c r="W26" s="614"/>
      <c r="X26" s="451"/>
      <c r="Y26" s="448"/>
      <c r="Z26" s="19"/>
    </row>
    <row r="27" spans="1:59" s="12" customFormat="1" ht="27" customHeight="1">
      <c r="E27" s="620" t="str">
        <f>'３・４日目５位'!E12</f>
        <v>５位１位</v>
      </c>
      <c r="F27" s="621"/>
      <c r="G27" s="621"/>
      <c r="H27" s="622"/>
      <c r="I27" s="451"/>
      <c r="J27" s="451"/>
      <c r="K27" s="774" t="str">
        <f>'３・４日目５位'!E15</f>
        <v>５位４位</v>
      </c>
      <c r="L27" s="774"/>
      <c r="M27" s="775"/>
      <c r="N27" s="774"/>
      <c r="O27" s="451"/>
      <c r="P27" s="451"/>
      <c r="Q27" s="774" t="str">
        <f>'３・４日目５位'!E14</f>
        <v>５位３位</v>
      </c>
      <c r="R27" s="775"/>
      <c r="S27" s="774"/>
      <c r="T27" s="774"/>
      <c r="U27" s="451"/>
      <c r="V27" s="451"/>
      <c r="W27" s="774" t="str">
        <f>'３・４日目５位'!E13</f>
        <v>５位２位</v>
      </c>
      <c r="X27" s="774"/>
      <c r="Y27" s="775"/>
      <c r="Z27" s="775"/>
      <c r="AA27" s="11"/>
      <c r="AB27" s="11"/>
      <c r="AC27" s="11"/>
      <c r="AD27" s="11"/>
      <c r="AE27" s="11"/>
      <c r="AF27" s="11"/>
      <c r="AG27" s="11"/>
    </row>
    <row r="28" spans="1:59" s="12" customFormat="1" ht="26.25" customHeight="1">
      <c r="E28" s="11"/>
      <c r="F28" s="19"/>
      <c r="G28" s="620" t="s">
        <v>294</v>
      </c>
      <c r="H28" s="621"/>
      <c r="I28" s="621"/>
      <c r="J28" s="621"/>
      <c r="K28" s="621"/>
      <c r="L28" s="622"/>
      <c r="M28" s="429"/>
      <c r="N28" s="776" t="s">
        <v>358</v>
      </c>
      <c r="O28" s="777"/>
      <c r="P28" s="777"/>
      <c r="Q28" s="778"/>
      <c r="R28" s="451"/>
      <c r="S28" s="620" t="s">
        <v>295</v>
      </c>
      <c r="T28" s="621"/>
      <c r="U28" s="621"/>
      <c r="V28" s="621"/>
      <c r="W28" s="621"/>
      <c r="X28" s="622"/>
      <c r="Y28" s="19"/>
      <c r="Z28" s="19"/>
      <c r="AA28" s="19"/>
      <c r="AB28" s="19"/>
      <c r="AC28" s="19"/>
      <c r="AD28" s="19"/>
      <c r="AE28" s="19"/>
      <c r="AF28" s="19"/>
      <c r="AG28" s="19"/>
      <c r="AH28" s="19"/>
      <c r="AI28" s="11"/>
    </row>
    <row r="29" spans="1:59" s="11" customFormat="1" ht="15" customHeight="1">
      <c r="F29" s="19"/>
      <c r="G29" s="130"/>
      <c r="H29" s="19"/>
      <c r="I29" s="19"/>
      <c r="J29" s="126"/>
      <c r="K29" s="451"/>
      <c r="L29" s="451"/>
      <c r="M29" s="19"/>
      <c r="N29" s="779"/>
      <c r="O29" s="780"/>
      <c r="P29" s="780"/>
      <c r="Q29" s="781"/>
      <c r="V29" s="126"/>
    </row>
    <row r="30" spans="1:59" s="11" customFormat="1" ht="15" customHeight="1">
      <c r="D30" s="450"/>
      <c r="F30" s="19"/>
      <c r="G30" s="19"/>
      <c r="H30" s="451"/>
      <c r="I30" s="452"/>
      <c r="J30" s="97"/>
      <c r="K30" s="96"/>
      <c r="L30" s="96"/>
      <c r="M30" s="96"/>
      <c r="N30" s="446"/>
      <c r="O30" s="449"/>
      <c r="P30" s="96"/>
      <c r="Q30" s="96"/>
      <c r="R30" s="96"/>
      <c r="S30" s="96"/>
      <c r="T30" s="96"/>
      <c r="U30" s="129"/>
      <c r="V30" s="127"/>
    </row>
    <row r="31" spans="1:59" s="11" customFormat="1" ht="15" customHeight="1">
      <c r="D31" s="450"/>
      <c r="F31" s="19"/>
      <c r="G31" s="19"/>
      <c r="H31" s="451"/>
      <c r="I31" s="452"/>
      <c r="J31" s="19"/>
      <c r="K31" s="19"/>
      <c r="L31" s="19"/>
      <c r="M31" s="19"/>
      <c r="N31" s="451"/>
      <c r="O31" s="452"/>
      <c r="P31" s="126"/>
      <c r="Q31" s="19"/>
      <c r="R31" s="19"/>
      <c r="S31" s="19"/>
      <c r="T31" s="19"/>
      <c r="U31" s="19"/>
      <c r="V31" s="19"/>
    </row>
    <row r="32" spans="1:59" s="11" customFormat="1" ht="27" customHeight="1">
      <c r="D32" s="450"/>
      <c r="F32" s="19"/>
      <c r="G32" s="19"/>
      <c r="H32" s="451"/>
      <c r="I32" s="452"/>
      <c r="J32" s="19"/>
      <c r="K32" s="19"/>
      <c r="L32" s="19"/>
      <c r="M32" s="765" t="s">
        <v>357</v>
      </c>
      <c r="N32" s="766"/>
      <c r="O32" s="766"/>
      <c r="P32" s="766"/>
      <c r="Q32" s="766"/>
      <c r="R32" s="767"/>
      <c r="S32" s="19"/>
      <c r="T32" s="19"/>
      <c r="U32" s="19"/>
      <c r="V32" s="19"/>
    </row>
    <row r="33" spans="1:32" s="11" customFormat="1" ht="22.5" customHeight="1" thickBot="1">
      <c r="A33" s="85"/>
      <c r="B33" s="453" t="s">
        <v>151</v>
      </c>
      <c r="C33" s="444"/>
      <c r="D33" s="444"/>
      <c r="E33" s="444"/>
      <c r="F33" s="444"/>
      <c r="G33" s="444"/>
      <c r="H33" s="444"/>
      <c r="I33" s="444"/>
      <c r="J33" s="444"/>
      <c r="K33" s="444"/>
      <c r="L33" s="444"/>
      <c r="M33" s="444"/>
      <c r="N33" s="444"/>
      <c r="O33" s="444"/>
      <c r="P33" s="444"/>
      <c r="Q33" s="444"/>
      <c r="R33" s="444"/>
      <c r="S33" s="444"/>
      <c r="T33" s="444"/>
      <c r="U33" s="444"/>
      <c r="V33" s="444"/>
      <c r="W33" s="444"/>
      <c r="X33" s="444"/>
      <c r="Y33" s="444"/>
      <c r="Z33" s="444"/>
      <c r="AA33" s="444"/>
      <c r="AB33" s="444"/>
      <c r="AC33" s="444"/>
      <c r="AD33" s="444"/>
    </row>
    <row r="34" spans="1:32" s="12" customFormat="1" ht="28.5" customHeight="1" thickBot="1">
      <c r="A34" s="444"/>
      <c r="B34" s="782" t="s">
        <v>604</v>
      </c>
      <c r="C34" s="783"/>
      <c r="D34" s="783"/>
      <c r="E34" s="783" t="str">
        <f>G24</f>
        <v>Ａ①勝</v>
      </c>
      <c r="F34" s="783"/>
      <c r="G34" s="783"/>
      <c r="H34" s="783"/>
      <c r="I34" s="783" t="s">
        <v>22</v>
      </c>
      <c r="J34" s="783"/>
      <c r="K34" s="783" t="str">
        <f>S24</f>
        <v>Ｂ①勝</v>
      </c>
      <c r="L34" s="783"/>
      <c r="M34" s="783"/>
      <c r="N34" s="783"/>
      <c r="O34" s="783" t="s">
        <v>605</v>
      </c>
      <c r="P34" s="783"/>
      <c r="Q34" s="783"/>
      <c r="R34" s="783" t="str">
        <f>G28</f>
        <v>Ａ①負</v>
      </c>
      <c r="S34" s="783"/>
      <c r="T34" s="783"/>
      <c r="U34" s="783"/>
      <c r="V34" s="783" t="s">
        <v>22</v>
      </c>
      <c r="W34" s="783"/>
      <c r="X34" s="783" t="str">
        <f>S28</f>
        <v>Ｂ①負</v>
      </c>
      <c r="Y34" s="783"/>
      <c r="Z34" s="783"/>
      <c r="AA34" s="784"/>
      <c r="AE34" s="11"/>
    </row>
    <row r="35" spans="1:32" s="12" customFormat="1" ht="11.25" customHeight="1">
      <c r="A35" s="11"/>
      <c r="B35" s="444"/>
      <c r="C35" s="445"/>
      <c r="D35" s="445"/>
      <c r="E35" s="445"/>
      <c r="F35" s="445"/>
      <c r="G35" s="445"/>
      <c r="H35" s="445"/>
      <c r="I35" s="445"/>
      <c r="J35" s="445"/>
      <c r="K35" s="445"/>
      <c r="L35" s="445"/>
      <c r="M35" s="445"/>
      <c r="N35" s="445"/>
      <c r="O35" s="445"/>
      <c r="P35" s="445"/>
      <c r="Q35" s="445"/>
      <c r="R35" s="445"/>
      <c r="S35" s="445"/>
      <c r="T35" s="445"/>
      <c r="U35" s="445"/>
      <c r="V35" s="445"/>
      <c r="W35" s="445"/>
      <c r="X35" s="445"/>
      <c r="Y35" s="445"/>
      <c r="Z35" s="445"/>
      <c r="AA35" s="445"/>
      <c r="AB35" s="445"/>
      <c r="AF35" s="11"/>
    </row>
  </sheetData>
  <mergeCells count="68">
    <mergeCell ref="AB7:AC7"/>
    <mergeCell ref="C6:E6"/>
    <mergeCell ref="B8:AE8"/>
    <mergeCell ref="T6:U6"/>
    <mergeCell ref="V6:W6"/>
    <mergeCell ref="X6:Y6"/>
    <mergeCell ref="Z6:AA6"/>
    <mergeCell ref="AB6:AC6"/>
    <mergeCell ref="C7:E7"/>
    <mergeCell ref="O7:Q7"/>
    <mergeCell ref="R7:S7"/>
    <mergeCell ref="T7:U7"/>
    <mergeCell ref="V7:W7"/>
    <mergeCell ref="C5:E5"/>
    <mergeCell ref="I5:K5"/>
    <mergeCell ref="R5:S5"/>
    <mergeCell ref="T5:U5"/>
    <mergeCell ref="X7:Y7"/>
    <mergeCell ref="R6:S6"/>
    <mergeCell ref="F4:H4"/>
    <mergeCell ref="R4:S4"/>
    <mergeCell ref="C4:E4"/>
    <mergeCell ref="F3:H3"/>
    <mergeCell ref="I3:K3"/>
    <mergeCell ref="L3:N3"/>
    <mergeCell ref="C3:E3"/>
    <mergeCell ref="V4:W4"/>
    <mergeCell ref="X4:Y4"/>
    <mergeCell ref="V5:W5"/>
    <mergeCell ref="R34:U34"/>
    <mergeCell ref="V34:W34"/>
    <mergeCell ref="X34:AA34"/>
    <mergeCell ref="M32:R32"/>
    <mergeCell ref="N23:Q24"/>
    <mergeCell ref="Z7:AA7"/>
    <mergeCell ref="B34:D34"/>
    <mergeCell ref="E34:H34"/>
    <mergeCell ref="I34:J34"/>
    <mergeCell ref="K34:N34"/>
    <mergeCell ref="O34:Q34"/>
    <mergeCell ref="E27:H27"/>
    <mergeCell ref="K27:N27"/>
    <mergeCell ref="Q27:T27"/>
    <mergeCell ref="W27:Z27"/>
    <mergeCell ref="G28:L28"/>
    <mergeCell ref="N28:Q29"/>
    <mergeCell ref="S28:X28"/>
    <mergeCell ref="G24:L24"/>
    <mergeCell ref="S24:X24"/>
    <mergeCell ref="H25:K26"/>
    <mergeCell ref="T25:W26"/>
    <mergeCell ref="D11:G11"/>
    <mergeCell ref="C10:E10"/>
    <mergeCell ref="Z3:AA3"/>
    <mergeCell ref="AB3:AC3"/>
    <mergeCell ref="M20:R20"/>
    <mergeCell ref="Z4:AA4"/>
    <mergeCell ref="X5:Y5"/>
    <mergeCell ref="Z5:AA5"/>
    <mergeCell ref="AB5:AC5"/>
    <mergeCell ref="AB4:AC4"/>
    <mergeCell ref="X3:Y3"/>
    <mergeCell ref="L6:N6"/>
    <mergeCell ref="O3:Q3"/>
    <mergeCell ref="R3:S3"/>
    <mergeCell ref="T3:U3"/>
    <mergeCell ref="V3:W3"/>
    <mergeCell ref="T4:U4"/>
  </mergeCells>
  <phoneticPr fontId="2"/>
  <pageMargins left="0.45" right="0.24" top="0.68" bottom="0.53" header="0.72" footer="0.31"/>
  <pageSetup paperSize="9" scale="98" orientation="portrait" r:id="rId1"/>
  <headerFooter alignWithMargins="0"/>
</worksheet>
</file>

<file path=xl/worksheets/sheet12.xml><?xml version="1.0" encoding="utf-8"?>
<worksheet xmlns="http://schemas.openxmlformats.org/spreadsheetml/2006/main" xmlns:r="http://schemas.openxmlformats.org/officeDocument/2006/relationships">
  <sheetPr>
    <tabColor rgb="FF00B0F0"/>
  </sheetPr>
  <dimension ref="A1:BJ26"/>
  <sheetViews>
    <sheetView view="pageBreakPreview" topLeftCell="A4" zoomScaleNormal="75" zoomScaleSheetLayoutView="100" workbookViewId="0">
      <selection activeCell="L5" sqref="L5:O5"/>
    </sheetView>
  </sheetViews>
  <sheetFormatPr defaultRowHeight="18.75"/>
  <cols>
    <col min="1" max="1" width="3.75" style="4" customWidth="1"/>
    <col min="2" max="32" width="3.125" style="4" customWidth="1"/>
    <col min="33" max="53" width="3" style="39" customWidth="1"/>
    <col min="54" max="55" width="3" style="4" customWidth="1"/>
    <col min="56" max="16384" width="9" style="4"/>
  </cols>
  <sheetData>
    <row r="1" spans="1:62" s="2" customFormat="1" ht="30" customHeight="1" thickBot="1">
      <c r="B1" s="393" t="s">
        <v>467</v>
      </c>
      <c r="C1" s="11"/>
      <c r="D1" s="11"/>
      <c r="E1" s="11"/>
      <c r="F1" s="11"/>
      <c r="G1" s="11"/>
      <c r="H1" s="11"/>
      <c r="I1" s="11"/>
      <c r="J1" s="11"/>
      <c r="K1" s="11"/>
      <c r="L1" s="11"/>
      <c r="M1" s="878" t="s">
        <v>369</v>
      </c>
      <c r="N1" s="879"/>
      <c r="O1" s="879"/>
      <c r="P1" s="879"/>
      <c r="Q1" s="880"/>
      <c r="R1" s="10"/>
      <c r="S1" s="874" t="s">
        <v>370</v>
      </c>
      <c r="T1" s="875"/>
      <c r="U1" s="875"/>
      <c r="V1" s="875"/>
      <c r="W1" s="876"/>
      <c r="X1" s="11"/>
      <c r="Y1" s="748" t="s">
        <v>631</v>
      </c>
      <c r="Z1" s="719"/>
      <c r="AA1" s="719"/>
      <c r="AB1" s="719"/>
      <c r="AC1" s="749"/>
      <c r="AD1" s="11"/>
      <c r="AE1" s="11"/>
      <c r="AF1" s="730"/>
      <c r="AG1" s="730"/>
      <c r="AH1" s="730"/>
      <c r="AI1" s="730"/>
      <c r="AJ1" s="730"/>
      <c r="AL1" s="39"/>
      <c r="AM1" s="39"/>
      <c r="AN1" s="39"/>
      <c r="AO1" s="39"/>
      <c r="AP1" s="39"/>
      <c r="AQ1" s="39"/>
      <c r="AR1" s="39"/>
      <c r="AS1" s="39"/>
      <c r="AT1" s="39"/>
      <c r="AU1" s="39"/>
      <c r="AV1" s="39"/>
      <c r="AW1" s="39"/>
      <c r="AX1" s="39"/>
      <c r="AY1" s="39"/>
      <c r="AZ1" s="39"/>
      <c r="BA1" s="39"/>
      <c r="BB1" s="39"/>
      <c r="BC1" s="39"/>
      <c r="BD1" s="39"/>
      <c r="BE1" s="39"/>
      <c r="BF1" s="39"/>
      <c r="BI1" s="57"/>
    </row>
    <row r="2" spans="1:62" s="2" customFormat="1" ht="30" customHeight="1">
      <c r="B2" s="23"/>
      <c r="C2" s="11"/>
      <c r="D2" s="25" t="s">
        <v>52</v>
      </c>
      <c r="E2" s="11"/>
      <c r="F2" s="11"/>
      <c r="G2" s="11"/>
      <c r="H2" s="11"/>
      <c r="I2" s="11"/>
      <c r="J2" s="11"/>
      <c r="K2" s="11"/>
      <c r="L2" s="11"/>
      <c r="M2" s="11"/>
      <c r="N2" s="11"/>
      <c r="O2" s="11"/>
      <c r="P2" s="822" t="s">
        <v>23</v>
      </c>
      <c r="Q2" s="822"/>
      <c r="R2" s="822"/>
      <c r="S2" s="519" t="s">
        <v>376</v>
      </c>
      <c r="T2" s="519"/>
      <c r="U2" s="519"/>
      <c r="V2" s="519"/>
      <c r="W2" s="519"/>
      <c r="X2" s="519"/>
      <c r="Y2" s="519"/>
      <c r="Z2" s="519"/>
      <c r="AA2" s="519"/>
      <c r="AB2" s="519"/>
      <c r="AC2" s="822" t="s">
        <v>24</v>
      </c>
      <c r="AD2" s="822"/>
      <c r="AE2" s="822"/>
      <c r="AF2" s="25"/>
      <c r="AG2" s="25"/>
      <c r="AH2" s="25"/>
      <c r="AI2" s="25"/>
      <c r="AJ2" s="9"/>
      <c r="AK2" s="11"/>
      <c r="AM2" s="39"/>
      <c r="AN2" s="39"/>
      <c r="AO2" s="39"/>
      <c r="AP2" s="39"/>
      <c r="AQ2" s="39"/>
      <c r="AR2" s="39"/>
      <c r="AS2" s="39"/>
      <c r="AT2" s="39"/>
      <c r="AU2" s="39"/>
      <c r="AV2" s="39"/>
      <c r="AW2" s="39"/>
      <c r="AX2" s="39"/>
      <c r="AY2" s="39"/>
      <c r="AZ2" s="39"/>
      <c r="BA2" s="39"/>
      <c r="BB2" s="39"/>
      <c r="BC2" s="39"/>
      <c r="BD2" s="39"/>
      <c r="BE2" s="39"/>
      <c r="BF2" s="39"/>
      <c r="BG2" s="39"/>
      <c r="BJ2" s="57"/>
    </row>
    <row r="3" spans="1:62" ht="15" customHeight="1" thickBot="1">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BD3" s="57"/>
    </row>
    <row r="4" spans="1:62" ht="22.5" customHeight="1">
      <c r="B4" s="856"/>
      <c r="C4" s="857"/>
      <c r="D4" s="857"/>
      <c r="E4" s="857"/>
      <c r="F4" s="856" t="s">
        <v>25</v>
      </c>
      <c r="G4" s="857"/>
      <c r="H4" s="857"/>
      <c r="I4" s="857"/>
      <c r="J4" s="857"/>
      <c r="K4" s="857"/>
      <c r="L4" s="857"/>
      <c r="M4" s="857"/>
      <c r="N4" s="857"/>
      <c r="O4" s="867"/>
      <c r="P4" s="857" t="s">
        <v>26</v>
      </c>
      <c r="Q4" s="857"/>
      <c r="R4" s="857"/>
      <c r="S4" s="856" t="s">
        <v>27</v>
      </c>
      <c r="T4" s="857"/>
      <c r="U4" s="857"/>
      <c r="V4" s="857"/>
      <c r="W4" s="857"/>
      <c r="X4" s="857"/>
      <c r="Y4" s="857"/>
      <c r="Z4" s="857"/>
      <c r="AA4" s="857"/>
      <c r="AB4" s="867"/>
      <c r="AC4" s="857" t="s">
        <v>26</v>
      </c>
      <c r="AD4" s="857"/>
      <c r="AE4" s="867"/>
      <c r="AF4" s="39"/>
      <c r="AX4" s="4"/>
      <c r="AY4" s="4"/>
      <c r="AZ4" s="57"/>
      <c r="BA4" s="4"/>
    </row>
    <row r="5" spans="1:62" ht="27.75" customHeight="1">
      <c r="A5" s="491" t="s">
        <v>390</v>
      </c>
      <c r="B5" s="859">
        <v>0.3611111111111111</v>
      </c>
      <c r="C5" s="860"/>
      <c r="D5" s="860"/>
      <c r="E5" s="860"/>
      <c r="F5" s="630" t="str">
        <f>'３・４日目５位'!E12</f>
        <v>５位１位</v>
      </c>
      <c r="G5" s="631"/>
      <c r="H5" s="631"/>
      <c r="I5" s="631"/>
      <c r="J5" s="631" t="s">
        <v>59</v>
      </c>
      <c r="K5" s="631"/>
      <c r="L5" s="631" t="str">
        <f>'３・４日目５位'!E15</f>
        <v>５位４位</v>
      </c>
      <c r="M5" s="631"/>
      <c r="N5" s="631"/>
      <c r="O5" s="705"/>
      <c r="P5" s="864" t="str">
        <f>F7</f>
        <v>Ｂ⑤勝</v>
      </c>
      <c r="Q5" s="865"/>
      <c r="R5" s="866"/>
      <c r="S5" s="630" t="str">
        <f>'３・４日目５位'!E14</f>
        <v>５位３位</v>
      </c>
      <c r="T5" s="631"/>
      <c r="U5" s="631"/>
      <c r="V5" s="631"/>
      <c r="W5" s="631" t="s">
        <v>22</v>
      </c>
      <c r="X5" s="631"/>
      <c r="Y5" s="631" t="str">
        <f>'３・４日目５位'!E13</f>
        <v>５位２位</v>
      </c>
      <c r="Z5" s="631"/>
      <c r="AA5" s="631"/>
      <c r="AB5" s="705"/>
      <c r="AC5" s="864" t="str">
        <f>S7</f>
        <v>Ｂ⑤負</v>
      </c>
      <c r="AD5" s="865"/>
      <c r="AE5" s="866"/>
      <c r="AF5" s="39"/>
      <c r="AX5" s="4"/>
      <c r="AY5" s="4"/>
      <c r="AZ5" s="57"/>
      <c r="BA5" s="4"/>
    </row>
    <row r="6" spans="1:62" ht="27.75" customHeight="1">
      <c r="A6" s="491"/>
      <c r="B6" s="861" t="s">
        <v>77</v>
      </c>
      <c r="C6" s="862"/>
      <c r="D6" s="862"/>
      <c r="E6" s="863"/>
      <c r="F6" s="720"/>
      <c r="G6" s="636"/>
      <c r="H6" s="636"/>
      <c r="I6" s="636"/>
      <c r="J6" s="90"/>
      <c r="K6" s="90"/>
      <c r="L6" s="636"/>
      <c r="M6" s="636"/>
      <c r="N6" s="636"/>
      <c r="O6" s="637"/>
      <c r="P6" s="868" t="str">
        <f>L7</f>
        <v>Ｂ⑦勝</v>
      </c>
      <c r="Q6" s="616"/>
      <c r="R6" s="869"/>
      <c r="S6" s="720"/>
      <c r="T6" s="636"/>
      <c r="U6" s="636"/>
      <c r="V6" s="636"/>
      <c r="W6" s="418"/>
      <c r="X6" s="418"/>
      <c r="Y6" s="636"/>
      <c r="Z6" s="636"/>
      <c r="AA6" s="636"/>
      <c r="AB6" s="637"/>
      <c r="AC6" s="868" t="str">
        <f>Y7</f>
        <v>Ｂ⑦負</v>
      </c>
      <c r="AD6" s="616"/>
      <c r="AE6" s="869"/>
      <c r="AF6" s="39"/>
      <c r="AX6" s="4"/>
      <c r="AY6" s="4"/>
      <c r="AZ6" s="57"/>
      <c r="BA6" s="4"/>
    </row>
    <row r="7" spans="1:62" ht="27.75" customHeight="1">
      <c r="A7" s="491" t="s">
        <v>391</v>
      </c>
      <c r="B7" s="859">
        <v>0.39583333333333331</v>
      </c>
      <c r="C7" s="860"/>
      <c r="D7" s="860"/>
      <c r="E7" s="860"/>
      <c r="F7" s="858" t="str">
        <f>'3日目本選'!F91:I91</f>
        <v>Ｂ⑤勝</v>
      </c>
      <c r="G7" s="827"/>
      <c r="H7" s="827"/>
      <c r="I7" s="827"/>
      <c r="J7" s="827" t="s">
        <v>59</v>
      </c>
      <c r="K7" s="827"/>
      <c r="L7" s="827" t="str">
        <f>'3日目本選'!L91:O91</f>
        <v>Ｂ⑦勝</v>
      </c>
      <c r="M7" s="827"/>
      <c r="N7" s="827"/>
      <c r="O7" s="828"/>
      <c r="P7" s="864" t="str">
        <f>F11</f>
        <v>Ａ⑤勝</v>
      </c>
      <c r="Q7" s="865"/>
      <c r="R7" s="866"/>
      <c r="S7" s="858" t="str">
        <f>'3日目本選'!S91:V91</f>
        <v>Ｂ⑤負</v>
      </c>
      <c r="T7" s="827"/>
      <c r="U7" s="827"/>
      <c r="V7" s="827"/>
      <c r="W7" s="827" t="s">
        <v>59</v>
      </c>
      <c r="X7" s="827"/>
      <c r="Y7" s="827" t="str">
        <f>'3日目本選'!Y91:AB91</f>
        <v>Ｂ⑦負</v>
      </c>
      <c r="Z7" s="827"/>
      <c r="AA7" s="827"/>
      <c r="AB7" s="828"/>
      <c r="AC7" s="864" t="str">
        <f>S11</f>
        <v>Ａ⑤負</v>
      </c>
      <c r="AD7" s="865"/>
      <c r="AE7" s="866"/>
      <c r="AF7" s="39"/>
      <c r="AX7" s="4"/>
      <c r="AY7" s="4"/>
      <c r="AZ7" s="57"/>
      <c r="BA7" s="4"/>
    </row>
    <row r="8" spans="1:62" ht="27.75" customHeight="1">
      <c r="A8" s="491"/>
      <c r="B8" s="861" t="s">
        <v>77</v>
      </c>
      <c r="C8" s="862"/>
      <c r="D8" s="862"/>
      <c r="E8" s="863"/>
      <c r="F8" s="877"/>
      <c r="G8" s="825"/>
      <c r="H8" s="825"/>
      <c r="I8" s="825"/>
      <c r="J8" s="356"/>
      <c r="K8" s="356"/>
      <c r="L8" s="825"/>
      <c r="M8" s="825"/>
      <c r="N8" s="825"/>
      <c r="O8" s="826"/>
      <c r="P8" s="868" t="str">
        <f>L11</f>
        <v>Ａ⑦勝</v>
      </c>
      <c r="Q8" s="616"/>
      <c r="R8" s="869"/>
      <c r="S8" s="877"/>
      <c r="T8" s="825"/>
      <c r="U8" s="825"/>
      <c r="V8" s="825"/>
      <c r="W8" s="356"/>
      <c r="X8" s="356"/>
      <c r="Y8" s="825"/>
      <c r="Z8" s="825"/>
      <c r="AA8" s="825"/>
      <c r="AB8" s="826"/>
      <c r="AC8" s="868" t="str">
        <f>Y11</f>
        <v>Ａ⑦負</v>
      </c>
      <c r="AD8" s="616"/>
      <c r="AE8" s="869"/>
      <c r="AF8" s="39"/>
      <c r="AX8" s="4"/>
      <c r="AY8" s="4"/>
      <c r="AZ8" s="57"/>
      <c r="BA8" s="4"/>
    </row>
    <row r="9" spans="1:62" ht="27.75" customHeight="1">
      <c r="A9" s="491" t="s">
        <v>392</v>
      </c>
      <c r="B9" s="859">
        <v>0.45833333333333331</v>
      </c>
      <c r="C9" s="860"/>
      <c r="D9" s="860"/>
      <c r="E9" s="882"/>
      <c r="F9" s="870" t="s">
        <v>618</v>
      </c>
      <c r="G9" s="871"/>
      <c r="H9" s="871"/>
      <c r="I9" s="871"/>
      <c r="J9" s="872" t="s">
        <v>22</v>
      </c>
      <c r="K9" s="872"/>
      <c r="L9" s="872" t="s">
        <v>619</v>
      </c>
      <c r="M9" s="872"/>
      <c r="N9" s="872"/>
      <c r="O9" s="873"/>
      <c r="P9" s="682" t="str">
        <f>F13</f>
        <v>Ｂ③勝</v>
      </c>
      <c r="Q9" s="683"/>
      <c r="R9" s="684"/>
      <c r="S9" s="881" t="s">
        <v>620</v>
      </c>
      <c r="T9" s="872"/>
      <c r="U9" s="872"/>
      <c r="V9" s="872"/>
      <c r="W9" s="872" t="s">
        <v>22</v>
      </c>
      <c r="X9" s="872"/>
      <c r="Y9" s="872" t="s">
        <v>621</v>
      </c>
      <c r="Z9" s="872"/>
      <c r="AA9" s="872"/>
      <c r="AB9" s="873"/>
      <c r="AC9" s="682" t="str">
        <f>S13</f>
        <v>Ｂ③負</v>
      </c>
      <c r="AD9" s="683"/>
      <c r="AE9" s="684"/>
      <c r="AF9" s="39"/>
      <c r="AX9" s="4"/>
      <c r="AY9" s="4"/>
      <c r="AZ9" s="57"/>
      <c r="BA9" s="4"/>
    </row>
    <row r="10" spans="1:62" ht="27.75" customHeight="1">
      <c r="A10" s="491"/>
      <c r="B10" s="861" t="s">
        <v>77</v>
      </c>
      <c r="C10" s="862"/>
      <c r="D10" s="862"/>
      <c r="E10" s="863"/>
      <c r="F10" s="750"/>
      <c r="G10" s="740"/>
      <c r="H10" s="740"/>
      <c r="I10" s="740"/>
      <c r="J10" s="99"/>
      <c r="K10" s="99"/>
      <c r="L10" s="823"/>
      <c r="M10" s="823"/>
      <c r="N10" s="823"/>
      <c r="O10" s="824"/>
      <c r="P10" s="701" t="str">
        <f>L13</f>
        <v>Ｂ④勝</v>
      </c>
      <c r="Q10" s="702"/>
      <c r="R10" s="703"/>
      <c r="S10" s="750"/>
      <c r="T10" s="740"/>
      <c r="U10" s="740"/>
      <c r="V10" s="740"/>
      <c r="W10" s="99"/>
      <c r="X10" s="99"/>
      <c r="Y10" s="740"/>
      <c r="Z10" s="740"/>
      <c r="AA10" s="740"/>
      <c r="AB10" s="741"/>
      <c r="AC10" s="701" t="str">
        <f>Y13</f>
        <v>Ｂ④負</v>
      </c>
      <c r="AD10" s="702"/>
      <c r="AE10" s="703"/>
      <c r="AF10" s="39"/>
      <c r="AX10" s="4"/>
      <c r="AY10" s="4"/>
      <c r="AZ10" s="57"/>
      <c r="BA10" s="4"/>
    </row>
    <row r="11" spans="1:62" ht="27.75" customHeight="1">
      <c r="A11" s="491" t="s">
        <v>393</v>
      </c>
      <c r="B11" s="806">
        <v>0.49305555555555558</v>
      </c>
      <c r="C11" s="807"/>
      <c r="D11" s="807"/>
      <c r="E11" s="807"/>
      <c r="F11" s="858" t="str">
        <f>'3日目本選'!F90:I90</f>
        <v>Ａ⑤勝</v>
      </c>
      <c r="G11" s="827"/>
      <c r="H11" s="827"/>
      <c r="I11" s="827"/>
      <c r="J11" s="827" t="s">
        <v>22</v>
      </c>
      <c r="K11" s="827"/>
      <c r="L11" s="827" t="str">
        <f>'3日目本選'!L90:O90</f>
        <v>Ａ⑦勝</v>
      </c>
      <c r="M11" s="827"/>
      <c r="N11" s="827"/>
      <c r="O11" s="828"/>
      <c r="P11" s="682" t="str">
        <f>F15</f>
        <v>Ａ③勝</v>
      </c>
      <c r="Q11" s="683"/>
      <c r="R11" s="684"/>
      <c r="S11" s="858" t="str">
        <f>'3日目本選'!S90:V90</f>
        <v>Ａ⑤負</v>
      </c>
      <c r="T11" s="827"/>
      <c r="U11" s="827"/>
      <c r="V11" s="827"/>
      <c r="W11" s="827" t="s">
        <v>22</v>
      </c>
      <c r="X11" s="827"/>
      <c r="Y11" s="827" t="str">
        <f>'3日目本選'!Y90:AB90</f>
        <v>Ａ⑦負</v>
      </c>
      <c r="Z11" s="827"/>
      <c r="AA11" s="827"/>
      <c r="AB11" s="828"/>
      <c r="AC11" s="682" t="str">
        <f>S15</f>
        <v>Ａ③負</v>
      </c>
      <c r="AD11" s="683"/>
      <c r="AE11" s="684"/>
      <c r="AF11" s="39"/>
      <c r="AX11" s="4"/>
      <c r="AY11" s="4"/>
      <c r="AZ11" s="57"/>
      <c r="BA11" s="4"/>
    </row>
    <row r="12" spans="1:62" ht="27.75" customHeight="1">
      <c r="A12" s="491"/>
      <c r="B12" s="883" t="s">
        <v>77</v>
      </c>
      <c r="C12" s="884"/>
      <c r="D12" s="884"/>
      <c r="E12" s="885"/>
      <c r="F12" s="877"/>
      <c r="G12" s="825"/>
      <c r="H12" s="825"/>
      <c r="I12" s="825"/>
      <c r="J12" s="356"/>
      <c r="K12" s="356"/>
      <c r="L12" s="825"/>
      <c r="M12" s="825"/>
      <c r="N12" s="825"/>
      <c r="O12" s="826"/>
      <c r="P12" s="701" t="str">
        <f>L15</f>
        <v>Ａ④勝</v>
      </c>
      <c r="Q12" s="702"/>
      <c r="R12" s="703"/>
      <c r="S12" s="877"/>
      <c r="T12" s="825"/>
      <c r="U12" s="825"/>
      <c r="V12" s="825"/>
      <c r="W12" s="356"/>
      <c r="X12" s="356"/>
      <c r="Y12" s="825"/>
      <c r="Z12" s="825"/>
      <c r="AA12" s="825"/>
      <c r="AB12" s="826"/>
      <c r="AC12" s="701" t="str">
        <f>Y15</f>
        <v>Ａ④負</v>
      </c>
      <c r="AD12" s="702"/>
      <c r="AE12" s="703"/>
      <c r="AF12" s="39"/>
      <c r="AX12" s="4"/>
      <c r="AY12" s="4"/>
      <c r="AZ12" s="57"/>
      <c r="BA12" s="4"/>
    </row>
    <row r="13" spans="1:62" ht="27.75" customHeight="1">
      <c r="A13" s="491" t="s">
        <v>500</v>
      </c>
      <c r="B13" s="806">
        <v>0.55555555555555558</v>
      </c>
      <c r="C13" s="807"/>
      <c r="D13" s="807"/>
      <c r="E13" s="807"/>
      <c r="F13" s="661" t="str">
        <f>'3日目本選'!F43:I43</f>
        <v>Ｂ③勝</v>
      </c>
      <c r="G13" s="635"/>
      <c r="H13" s="635"/>
      <c r="I13" s="635"/>
      <c r="J13" s="635" t="s">
        <v>59</v>
      </c>
      <c r="K13" s="635"/>
      <c r="L13" s="635" t="str">
        <f>'3日目本選'!L43:O43</f>
        <v>Ｂ④勝</v>
      </c>
      <c r="M13" s="635"/>
      <c r="N13" s="635"/>
      <c r="O13" s="691"/>
      <c r="P13" s="651" t="str">
        <f>F5</f>
        <v>５位１位</v>
      </c>
      <c r="Q13" s="652"/>
      <c r="R13" s="653"/>
      <c r="S13" s="661" t="str">
        <f>'3日目本選'!S43:V43</f>
        <v>Ｂ③負</v>
      </c>
      <c r="T13" s="635"/>
      <c r="U13" s="635"/>
      <c r="V13" s="635"/>
      <c r="W13" s="635" t="s">
        <v>59</v>
      </c>
      <c r="X13" s="635"/>
      <c r="Y13" s="635" t="str">
        <f>'3日目本選'!Y43:AB43</f>
        <v>Ｂ④負</v>
      </c>
      <c r="Z13" s="635"/>
      <c r="AA13" s="635"/>
      <c r="AB13" s="691"/>
      <c r="AC13" s="651" t="str">
        <f>S5</f>
        <v>５位３位</v>
      </c>
      <c r="AD13" s="652"/>
      <c r="AE13" s="653"/>
      <c r="BD13" s="57"/>
    </row>
    <row r="14" spans="1:62" ht="27.75" customHeight="1">
      <c r="A14" s="491"/>
      <c r="B14" s="883" t="s">
        <v>77</v>
      </c>
      <c r="C14" s="884"/>
      <c r="D14" s="884"/>
      <c r="E14" s="885"/>
      <c r="F14" s="667"/>
      <c r="G14" s="668"/>
      <c r="H14" s="668"/>
      <c r="I14" s="668"/>
      <c r="J14" s="354"/>
      <c r="K14" s="354"/>
      <c r="L14" s="668"/>
      <c r="M14" s="668"/>
      <c r="N14" s="668"/>
      <c r="O14" s="694"/>
      <c r="P14" s="654" t="str">
        <f>L5</f>
        <v>５位４位</v>
      </c>
      <c r="Q14" s="655"/>
      <c r="R14" s="656"/>
      <c r="S14" s="667"/>
      <c r="T14" s="668"/>
      <c r="U14" s="668"/>
      <c r="V14" s="668"/>
      <c r="W14" s="354"/>
      <c r="X14" s="354"/>
      <c r="Y14" s="668"/>
      <c r="Z14" s="668"/>
      <c r="AA14" s="668"/>
      <c r="AB14" s="694"/>
      <c r="AC14" s="654" t="str">
        <f>Y5</f>
        <v>５位２位</v>
      </c>
      <c r="AD14" s="655"/>
      <c r="AE14" s="656"/>
      <c r="BD14" s="57"/>
    </row>
    <row r="15" spans="1:62" ht="27.75" customHeight="1">
      <c r="A15" s="491" t="s">
        <v>501</v>
      </c>
      <c r="B15" s="806">
        <v>0.61805555555555558</v>
      </c>
      <c r="C15" s="807"/>
      <c r="D15" s="807"/>
      <c r="E15" s="808"/>
      <c r="F15" s="661" t="str">
        <f>'3日目本選'!F42:I42</f>
        <v>Ａ③勝</v>
      </c>
      <c r="G15" s="635"/>
      <c r="H15" s="635"/>
      <c r="I15" s="635"/>
      <c r="J15" s="635" t="s">
        <v>59</v>
      </c>
      <c r="K15" s="635"/>
      <c r="L15" s="635" t="str">
        <f>'3日目本選'!L42:O42</f>
        <v>Ａ④勝</v>
      </c>
      <c r="M15" s="635"/>
      <c r="N15" s="635"/>
      <c r="O15" s="691"/>
      <c r="P15" s="682" t="str">
        <f>F13</f>
        <v>Ｂ③勝</v>
      </c>
      <c r="Q15" s="683"/>
      <c r="R15" s="684"/>
      <c r="S15" s="661" t="str">
        <f>'3日目本選'!S42:V42</f>
        <v>Ａ③負</v>
      </c>
      <c r="T15" s="635"/>
      <c r="U15" s="635"/>
      <c r="V15" s="635"/>
      <c r="W15" s="635" t="s">
        <v>59</v>
      </c>
      <c r="X15" s="635"/>
      <c r="Y15" s="635" t="str">
        <f>'3日目本選'!Y42:AB42</f>
        <v>Ａ④負</v>
      </c>
      <c r="Z15" s="635"/>
      <c r="AA15" s="635"/>
      <c r="AB15" s="691"/>
      <c r="AC15" s="682" t="str">
        <f>S13</f>
        <v>Ｂ③負</v>
      </c>
      <c r="AD15" s="683"/>
      <c r="AE15" s="684"/>
      <c r="BD15" s="57"/>
    </row>
    <row r="16" spans="1:62" ht="27.75" customHeight="1" thickBot="1">
      <c r="A16" s="491"/>
      <c r="B16" s="802" t="s">
        <v>77</v>
      </c>
      <c r="C16" s="803"/>
      <c r="D16" s="803"/>
      <c r="E16" s="804"/>
      <c r="F16" s="659"/>
      <c r="G16" s="660"/>
      <c r="H16" s="660"/>
      <c r="I16" s="660"/>
      <c r="J16" s="354"/>
      <c r="K16" s="354"/>
      <c r="L16" s="660"/>
      <c r="M16" s="660"/>
      <c r="N16" s="660"/>
      <c r="O16" s="675"/>
      <c r="P16" s="618" t="str">
        <f>L13</f>
        <v>Ｂ④勝</v>
      </c>
      <c r="Q16" s="619"/>
      <c r="R16" s="674"/>
      <c r="S16" s="659"/>
      <c r="T16" s="660"/>
      <c r="U16" s="660"/>
      <c r="V16" s="660"/>
      <c r="W16" s="355"/>
      <c r="X16" s="355"/>
      <c r="Y16" s="660"/>
      <c r="Z16" s="660"/>
      <c r="AA16" s="660"/>
      <c r="AB16" s="675"/>
      <c r="AC16" s="618" t="str">
        <f>Y13</f>
        <v>Ｂ④負</v>
      </c>
      <c r="AD16" s="619"/>
      <c r="AE16" s="674"/>
      <c r="BD16" s="57"/>
    </row>
    <row r="17" spans="2:59" ht="27.75" customHeight="1" thickBot="1">
      <c r="B17" s="809">
        <v>0.6875</v>
      </c>
      <c r="C17" s="810"/>
      <c r="D17" s="810"/>
      <c r="E17" s="810"/>
      <c r="F17" s="811" t="s">
        <v>56</v>
      </c>
      <c r="G17" s="812"/>
      <c r="H17" s="812"/>
      <c r="I17" s="812"/>
      <c r="J17" s="812"/>
      <c r="K17" s="812"/>
      <c r="L17" s="812"/>
      <c r="M17" s="812"/>
      <c r="N17" s="812"/>
      <c r="O17" s="812"/>
      <c r="P17" s="812"/>
      <c r="Q17" s="812"/>
      <c r="R17" s="812"/>
      <c r="S17" s="812"/>
      <c r="T17" s="812"/>
      <c r="U17" s="812"/>
      <c r="V17" s="812"/>
      <c r="W17" s="812"/>
      <c r="X17" s="812"/>
      <c r="Y17" s="812"/>
      <c r="Z17" s="812"/>
      <c r="AA17" s="812"/>
      <c r="AB17" s="812"/>
      <c r="AC17" s="812"/>
      <c r="AD17" s="812"/>
      <c r="AE17" s="813"/>
      <c r="BD17" s="57"/>
    </row>
    <row r="18" spans="2:59" ht="27.75" customHeight="1" thickBot="1">
      <c r="B18" s="805">
        <v>0.70833333333333337</v>
      </c>
      <c r="C18" s="587"/>
      <c r="D18" s="587"/>
      <c r="E18" s="587"/>
      <c r="F18" s="829" t="s">
        <v>57</v>
      </c>
      <c r="G18" s="830"/>
      <c r="H18" s="830"/>
      <c r="I18" s="830"/>
      <c r="J18" s="830"/>
      <c r="K18" s="830"/>
      <c r="L18" s="830"/>
      <c r="M18" s="830"/>
      <c r="N18" s="830"/>
      <c r="O18" s="830"/>
      <c r="P18" s="830"/>
      <c r="Q18" s="830"/>
      <c r="R18" s="830"/>
      <c r="S18" s="830"/>
      <c r="T18" s="830"/>
      <c r="U18" s="830"/>
      <c r="V18" s="830"/>
      <c r="W18" s="830"/>
      <c r="X18" s="830"/>
      <c r="Y18" s="830"/>
      <c r="Z18" s="830"/>
      <c r="AA18" s="830"/>
      <c r="AB18" s="830"/>
      <c r="AC18" s="830"/>
      <c r="AD18" s="830"/>
      <c r="AE18" s="831"/>
      <c r="BD18" s="57"/>
    </row>
    <row r="19" spans="2:59" ht="27.75" customHeight="1" thickBot="1">
      <c r="B19" s="800">
        <v>0.72222222222222221</v>
      </c>
      <c r="C19" s="801"/>
      <c r="D19" s="801"/>
      <c r="E19" s="801"/>
      <c r="F19" s="814" t="s">
        <v>502</v>
      </c>
      <c r="G19" s="815"/>
      <c r="H19" s="815"/>
      <c r="I19" s="815"/>
      <c r="J19" s="815"/>
      <c r="K19" s="815"/>
      <c r="L19" s="815"/>
      <c r="M19" s="815"/>
      <c r="N19" s="815"/>
      <c r="O19" s="815"/>
      <c r="P19" s="815"/>
      <c r="Q19" s="815"/>
      <c r="R19" s="815"/>
      <c r="S19" s="815"/>
      <c r="T19" s="815"/>
      <c r="U19" s="815"/>
      <c r="V19" s="815"/>
      <c r="W19" s="815"/>
      <c r="X19" s="815"/>
      <c r="Y19" s="815"/>
      <c r="Z19" s="815"/>
      <c r="AA19" s="815"/>
      <c r="AB19" s="815"/>
      <c r="AC19" s="815"/>
      <c r="AD19" s="815"/>
      <c r="AE19" s="816"/>
      <c r="BD19"/>
    </row>
    <row r="20" spans="2:59" ht="27" customHeight="1">
      <c r="B20" s="5"/>
      <c r="BD20" s="58"/>
    </row>
    <row r="21" spans="2:59" ht="21.75" customHeight="1" thickBot="1">
      <c r="B21" s="56" t="s">
        <v>114</v>
      </c>
      <c r="C21" s="7"/>
      <c r="D21" s="7"/>
      <c r="E21" s="7"/>
      <c r="F21" s="6"/>
      <c r="G21" s="7"/>
      <c r="H21" s="7"/>
      <c r="I21" s="7"/>
      <c r="J21" s="8"/>
      <c r="BD21" s="57"/>
    </row>
    <row r="22" spans="2:59" ht="33.75" customHeight="1">
      <c r="B22" s="854" t="s">
        <v>33</v>
      </c>
      <c r="C22" s="851"/>
      <c r="D22" s="851"/>
      <c r="E22" s="851"/>
      <c r="F22" s="851"/>
      <c r="G22" s="851"/>
      <c r="H22" s="852"/>
      <c r="I22" s="843" t="s">
        <v>34</v>
      </c>
      <c r="J22" s="844"/>
      <c r="K22" s="845"/>
      <c r="L22" s="832"/>
      <c r="M22" s="833"/>
      <c r="N22" s="833"/>
      <c r="O22" s="833"/>
      <c r="P22" s="843" t="s">
        <v>35</v>
      </c>
      <c r="Q22" s="844"/>
      <c r="R22" s="845"/>
      <c r="S22" s="832"/>
      <c r="T22" s="833"/>
      <c r="U22" s="833"/>
      <c r="V22" s="833"/>
      <c r="W22" s="854" t="s">
        <v>36</v>
      </c>
      <c r="X22" s="851"/>
      <c r="Y22" s="851"/>
      <c r="Z22" s="818"/>
      <c r="AA22" s="818"/>
      <c r="AB22" s="818"/>
      <c r="AC22" s="819"/>
      <c r="AD22" s="23"/>
      <c r="AE22" s="23"/>
      <c r="AF22" s="23"/>
      <c r="AG22" s="23"/>
      <c r="AH22" s="23"/>
      <c r="AI22" s="4"/>
      <c r="BB22" s="39"/>
      <c r="BC22" s="39"/>
      <c r="BD22" s="39"/>
      <c r="BG22" s="57"/>
    </row>
    <row r="23" spans="2:59" ht="33.75" customHeight="1">
      <c r="B23" s="838" t="s">
        <v>118</v>
      </c>
      <c r="C23" s="839"/>
      <c r="D23" s="839"/>
      <c r="E23" s="839"/>
      <c r="F23" s="839"/>
      <c r="G23" s="839"/>
      <c r="H23" s="853"/>
      <c r="I23" s="835" t="s">
        <v>117</v>
      </c>
      <c r="J23" s="836"/>
      <c r="K23" s="837"/>
      <c r="L23" s="712"/>
      <c r="M23" s="713"/>
      <c r="N23" s="713"/>
      <c r="O23" s="713"/>
      <c r="P23" s="835" t="s">
        <v>116</v>
      </c>
      <c r="Q23" s="836"/>
      <c r="R23" s="837"/>
      <c r="S23" s="712"/>
      <c r="T23" s="713"/>
      <c r="U23" s="713"/>
      <c r="V23" s="713"/>
      <c r="W23" s="838" t="s">
        <v>115</v>
      </c>
      <c r="X23" s="839"/>
      <c r="Y23" s="839"/>
      <c r="Z23" s="775"/>
      <c r="AA23" s="775"/>
      <c r="AB23" s="775"/>
      <c r="AC23" s="817"/>
      <c r="AD23" s="23"/>
      <c r="AE23" s="23"/>
      <c r="AF23" s="23"/>
      <c r="AG23" s="23"/>
      <c r="AH23" s="23"/>
      <c r="AI23" s="4"/>
      <c r="BB23" s="39"/>
      <c r="BC23" s="39"/>
      <c r="BD23" s="39"/>
    </row>
    <row r="24" spans="2:59" ht="33.75" customHeight="1">
      <c r="B24" s="838" t="s">
        <v>119</v>
      </c>
      <c r="C24" s="839"/>
      <c r="D24" s="839"/>
      <c r="E24" s="839"/>
      <c r="F24" s="839"/>
      <c r="G24" s="839"/>
      <c r="H24" s="853"/>
      <c r="I24" s="835" t="s">
        <v>120</v>
      </c>
      <c r="J24" s="836"/>
      <c r="K24" s="837"/>
      <c r="L24" s="712"/>
      <c r="M24" s="713"/>
      <c r="N24" s="713"/>
      <c r="O24" s="713"/>
      <c r="P24" s="835" t="s">
        <v>121</v>
      </c>
      <c r="Q24" s="836"/>
      <c r="R24" s="837"/>
      <c r="S24" s="712"/>
      <c r="T24" s="713"/>
      <c r="U24" s="713"/>
      <c r="V24" s="713"/>
      <c r="W24" s="838" t="s">
        <v>122</v>
      </c>
      <c r="X24" s="839"/>
      <c r="Y24" s="839"/>
      <c r="Z24" s="775"/>
      <c r="AA24" s="775"/>
      <c r="AB24" s="775"/>
      <c r="AC24" s="817"/>
      <c r="AD24" s="23"/>
      <c r="AE24" s="23"/>
      <c r="AF24" s="23"/>
      <c r="AG24" s="23"/>
      <c r="AH24" s="23"/>
      <c r="AI24" s="4"/>
      <c r="BB24" s="39"/>
      <c r="BC24" s="39"/>
      <c r="BD24" s="39"/>
    </row>
    <row r="25" spans="2:59" ht="33.75" customHeight="1">
      <c r="B25" s="838" t="s">
        <v>126</v>
      </c>
      <c r="C25" s="839"/>
      <c r="D25" s="839"/>
      <c r="E25" s="839"/>
      <c r="F25" s="839"/>
      <c r="G25" s="839"/>
      <c r="H25" s="853"/>
      <c r="I25" s="835" t="s">
        <v>125</v>
      </c>
      <c r="J25" s="836"/>
      <c r="K25" s="837"/>
      <c r="L25" s="834"/>
      <c r="M25" s="834"/>
      <c r="N25" s="834"/>
      <c r="O25" s="712"/>
      <c r="P25" s="835" t="s">
        <v>124</v>
      </c>
      <c r="Q25" s="836"/>
      <c r="R25" s="837"/>
      <c r="S25" s="712"/>
      <c r="T25" s="713"/>
      <c r="U25" s="713"/>
      <c r="V25" s="713"/>
      <c r="W25" s="838" t="s">
        <v>123</v>
      </c>
      <c r="X25" s="839"/>
      <c r="Y25" s="839"/>
      <c r="Z25" s="775"/>
      <c r="AA25" s="775"/>
      <c r="AB25" s="775"/>
      <c r="AC25" s="817"/>
      <c r="AG25" s="4"/>
      <c r="AH25" s="4"/>
      <c r="AI25" s="4"/>
      <c r="BB25" s="39"/>
      <c r="BC25" s="39"/>
      <c r="BD25" s="39"/>
    </row>
    <row r="26" spans="2:59" ht="33.75" customHeight="1" thickBot="1">
      <c r="B26" s="849" t="s">
        <v>127</v>
      </c>
      <c r="C26" s="850"/>
      <c r="D26" s="850"/>
      <c r="E26" s="850"/>
      <c r="F26" s="850"/>
      <c r="G26" s="850"/>
      <c r="H26" s="855"/>
      <c r="I26" s="846" t="s">
        <v>128</v>
      </c>
      <c r="J26" s="847"/>
      <c r="K26" s="848"/>
      <c r="L26" s="840"/>
      <c r="M26" s="840"/>
      <c r="N26" s="840"/>
      <c r="O26" s="841"/>
      <c r="P26" s="846" t="s">
        <v>129</v>
      </c>
      <c r="Q26" s="847"/>
      <c r="R26" s="848"/>
      <c r="S26" s="841"/>
      <c r="T26" s="842"/>
      <c r="U26" s="842"/>
      <c r="V26" s="793"/>
      <c r="W26" s="849" t="s">
        <v>130</v>
      </c>
      <c r="X26" s="850"/>
      <c r="Y26" s="850"/>
      <c r="Z26" s="820"/>
      <c r="AA26" s="820"/>
      <c r="AB26" s="820"/>
      <c r="AC26" s="821"/>
      <c r="AG26" s="4"/>
      <c r="AH26" s="4"/>
      <c r="AI26" s="4"/>
      <c r="BB26" s="39"/>
      <c r="BC26" s="39"/>
      <c r="BD26" s="39"/>
    </row>
  </sheetData>
  <mergeCells count="160">
    <mergeCell ref="AC5:AE5"/>
    <mergeCell ref="AC6:AE6"/>
    <mergeCell ref="AC9:AE9"/>
    <mergeCell ref="AC10:AE10"/>
    <mergeCell ref="AC11:AE11"/>
    <mergeCell ref="AC12:AE12"/>
    <mergeCell ref="A15:A16"/>
    <mergeCell ref="A5:A6"/>
    <mergeCell ref="A7:A8"/>
    <mergeCell ref="A9:A10"/>
    <mergeCell ref="A11:A12"/>
    <mergeCell ref="A13:A14"/>
    <mergeCell ref="S10:V10"/>
    <mergeCell ref="L9:O9"/>
    <mergeCell ref="P9:R9"/>
    <mergeCell ref="P10:R10"/>
    <mergeCell ref="P11:R11"/>
    <mergeCell ref="P12:R12"/>
    <mergeCell ref="L16:O16"/>
    <mergeCell ref="L15:O15"/>
    <mergeCell ref="AC16:AE16"/>
    <mergeCell ref="S15:V15"/>
    <mergeCell ref="W15:X15"/>
    <mergeCell ref="B8:E8"/>
    <mergeCell ref="B9:E9"/>
    <mergeCell ref="B10:E10"/>
    <mergeCell ref="S11:V11"/>
    <mergeCell ref="B12:E12"/>
    <mergeCell ref="J15:K15"/>
    <mergeCell ref="F15:I15"/>
    <mergeCell ref="B13:E13"/>
    <mergeCell ref="J13:K13"/>
    <mergeCell ref="B11:E11"/>
    <mergeCell ref="S14:V14"/>
    <mergeCell ref="F11:I11"/>
    <mergeCell ref="F12:I12"/>
    <mergeCell ref="B14:E14"/>
    <mergeCell ref="L8:O8"/>
    <mergeCell ref="P8:R8"/>
    <mergeCell ref="Y10:AB10"/>
    <mergeCell ref="F9:I9"/>
    <mergeCell ref="Y9:AB9"/>
    <mergeCell ref="AF1:AJ1"/>
    <mergeCell ref="S13:V13"/>
    <mergeCell ref="Y7:AB7"/>
    <mergeCell ref="S1:W1"/>
    <mergeCell ref="S12:V12"/>
    <mergeCell ref="M1:Q1"/>
    <mergeCell ref="AC8:AE8"/>
    <mergeCell ref="F4:O4"/>
    <mergeCell ref="AC4:AE4"/>
    <mergeCell ref="AC7:AE7"/>
    <mergeCell ref="W9:X9"/>
    <mergeCell ref="J9:K9"/>
    <mergeCell ref="F8:I8"/>
    <mergeCell ref="S9:V9"/>
    <mergeCell ref="Y1:AC1"/>
    <mergeCell ref="F10:I10"/>
    <mergeCell ref="S8:V8"/>
    <mergeCell ref="Y8:AB8"/>
    <mergeCell ref="Y11:AB11"/>
    <mergeCell ref="W11:X11"/>
    <mergeCell ref="Y12:AB12"/>
    <mergeCell ref="AC13:AE13"/>
    <mergeCell ref="F13:I13"/>
    <mergeCell ref="J11:K11"/>
    <mergeCell ref="B4:E4"/>
    <mergeCell ref="S7:V7"/>
    <mergeCell ref="W7:X7"/>
    <mergeCell ref="F6:I6"/>
    <mergeCell ref="L6:O6"/>
    <mergeCell ref="B5:E5"/>
    <mergeCell ref="F7:I7"/>
    <mergeCell ref="F5:I5"/>
    <mergeCell ref="L7:O7"/>
    <mergeCell ref="J7:K7"/>
    <mergeCell ref="L5:O5"/>
    <mergeCell ref="B6:E6"/>
    <mergeCell ref="B7:E7"/>
    <mergeCell ref="P7:R7"/>
    <mergeCell ref="J5:K5"/>
    <mergeCell ref="P4:R4"/>
    <mergeCell ref="S4:AB4"/>
    <mergeCell ref="P5:R5"/>
    <mergeCell ref="P6:R6"/>
    <mergeCell ref="S5:V5"/>
    <mergeCell ref="W5:X5"/>
    <mergeCell ref="Y5:AB5"/>
    <mergeCell ref="S6:V6"/>
    <mergeCell ref="Y6:AB6"/>
    <mergeCell ref="B26:D26"/>
    <mergeCell ref="E22:H22"/>
    <mergeCell ref="E23:H23"/>
    <mergeCell ref="B24:D24"/>
    <mergeCell ref="B22:D22"/>
    <mergeCell ref="E26:H26"/>
    <mergeCell ref="W24:Y24"/>
    <mergeCell ref="W25:Y25"/>
    <mergeCell ref="B23:D23"/>
    <mergeCell ref="E24:H24"/>
    <mergeCell ref="E25:H25"/>
    <mergeCell ref="B25:D25"/>
    <mergeCell ref="P23:R23"/>
    <mergeCell ref="P24:R24"/>
    <mergeCell ref="P25:R25"/>
    <mergeCell ref="I23:K23"/>
    <mergeCell ref="W26:Y26"/>
    <mergeCell ref="W22:Y22"/>
    <mergeCell ref="I22:K22"/>
    <mergeCell ref="L24:O24"/>
    <mergeCell ref="I24:K24"/>
    <mergeCell ref="W23:Y23"/>
    <mergeCell ref="L26:O26"/>
    <mergeCell ref="S26:V26"/>
    <mergeCell ref="S23:V23"/>
    <mergeCell ref="S24:V24"/>
    <mergeCell ref="S25:V25"/>
    <mergeCell ref="S22:V22"/>
    <mergeCell ref="P22:R22"/>
    <mergeCell ref="P26:R26"/>
    <mergeCell ref="I25:K25"/>
    <mergeCell ref="I26:K26"/>
    <mergeCell ref="Z25:AC25"/>
    <mergeCell ref="Z22:AC22"/>
    <mergeCell ref="Z24:AC24"/>
    <mergeCell ref="Z23:AC23"/>
    <mergeCell ref="Z26:AC26"/>
    <mergeCell ref="S2:AB2"/>
    <mergeCell ref="P2:R2"/>
    <mergeCell ref="AC2:AE2"/>
    <mergeCell ref="L10:O10"/>
    <mergeCell ref="L12:O12"/>
    <mergeCell ref="L11:O11"/>
    <mergeCell ref="AC14:AE14"/>
    <mergeCell ref="Y13:AB13"/>
    <mergeCell ref="P13:R13"/>
    <mergeCell ref="W13:X13"/>
    <mergeCell ref="L13:O13"/>
    <mergeCell ref="Y15:AB15"/>
    <mergeCell ref="AC15:AE15"/>
    <mergeCell ref="P16:R16"/>
    <mergeCell ref="F18:AE18"/>
    <mergeCell ref="Y16:AB16"/>
    <mergeCell ref="L22:O22"/>
    <mergeCell ref="L23:O23"/>
    <mergeCell ref="L25:O25"/>
    <mergeCell ref="B19:E19"/>
    <mergeCell ref="B16:E16"/>
    <mergeCell ref="B18:E18"/>
    <mergeCell ref="P15:R15"/>
    <mergeCell ref="F14:I14"/>
    <mergeCell ref="B15:E15"/>
    <mergeCell ref="P14:R14"/>
    <mergeCell ref="L14:O14"/>
    <mergeCell ref="B17:E17"/>
    <mergeCell ref="F17:AE17"/>
    <mergeCell ref="F16:I16"/>
    <mergeCell ref="S16:V16"/>
    <mergeCell ref="F19:AE19"/>
    <mergeCell ref="Y14:AB14"/>
  </mergeCells>
  <phoneticPr fontId="2"/>
  <pageMargins left="0.45" right="0.24" top="0.72" bottom="0.53" header="0.39" footer="0.31"/>
  <pageSetup paperSize="9" scale="98" orientation="portrait" r:id="rId1"/>
  <headerFooter alignWithMargins="0"/>
</worksheet>
</file>

<file path=xl/worksheets/sheet13.xml><?xml version="1.0" encoding="utf-8"?>
<worksheet xmlns="http://schemas.openxmlformats.org/spreadsheetml/2006/main" xmlns:r="http://schemas.openxmlformats.org/officeDocument/2006/relationships">
  <sheetPr>
    <tabColor rgb="FFFF0066"/>
  </sheetPr>
  <dimension ref="A1:L46"/>
  <sheetViews>
    <sheetView view="pageBreakPreview" zoomScale="60" zoomScaleNormal="70" workbookViewId="0">
      <selection sqref="A1:G46"/>
    </sheetView>
  </sheetViews>
  <sheetFormatPr defaultRowHeight="13.5"/>
  <cols>
    <col min="1" max="1" width="6.875" style="11" customWidth="1"/>
    <col min="2" max="2" width="18.5" style="11" customWidth="1"/>
    <col min="3" max="3" width="6.25" style="11" customWidth="1"/>
    <col min="4" max="4" width="10.25" style="11" customWidth="1"/>
    <col min="5" max="5" width="18.5" style="11" customWidth="1"/>
    <col min="6" max="6" width="10.25" style="11" customWidth="1"/>
    <col min="7" max="7" width="18.5" style="11" customWidth="1"/>
    <col min="8" max="16384" width="9" style="11"/>
  </cols>
  <sheetData>
    <row r="1" spans="1:12" ht="23.25" customHeight="1" thickBot="1">
      <c r="A1" s="892" t="s">
        <v>468</v>
      </c>
      <c r="B1" s="892"/>
      <c r="C1" s="892"/>
      <c r="D1" s="892"/>
      <c r="E1" s="892"/>
      <c r="F1" s="892"/>
      <c r="G1" s="892"/>
    </row>
    <row r="2" spans="1:12" ht="13.5" customHeight="1">
      <c r="A2" s="458" t="s">
        <v>300</v>
      </c>
      <c r="B2" s="818" t="s">
        <v>301</v>
      </c>
      <c r="C2" s="818"/>
      <c r="D2" s="893" t="s">
        <v>302</v>
      </c>
      <c r="E2" s="893"/>
      <c r="F2" s="893"/>
      <c r="G2" s="894"/>
    </row>
    <row r="3" spans="1:12" ht="10.5" customHeight="1">
      <c r="A3" s="887" t="s">
        <v>303</v>
      </c>
      <c r="B3" s="709"/>
      <c r="C3" s="757" t="s">
        <v>309</v>
      </c>
      <c r="D3" s="896" t="s">
        <v>308</v>
      </c>
      <c r="E3" s="439"/>
      <c r="F3" s="709" t="s">
        <v>306</v>
      </c>
      <c r="G3" s="459"/>
      <c r="H3" s="886" t="s">
        <v>359</v>
      </c>
      <c r="I3" s="500"/>
      <c r="J3" s="500"/>
      <c r="K3" s="500"/>
      <c r="L3" s="500"/>
    </row>
    <row r="4" spans="1:12" ht="21.75" customHeight="1">
      <c r="A4" s="895"/>
      <c r="B4" s="634"/>
      <c r="C4" s="731"/>
      <c r="D4" s="897"/>
      <c r="E4" s="128"/>
      <c r="F4" s="680"/>
      <c r="G4" s="460"/>
      <c r="H4" s="886"/>
      <c r="I4" s="500"/>
      <c r="J4" s="500"/>
      <c r="K4" s="500"/>
      <c r="L4" s="500"/>
    </row>
    <row r="5" spans="1:12" ht="10.5" customHeight="1">
      <c r="A5" s="895"/>
      <c r="B5" s="634"/>
      <c r="C5" s="731"/>
      <c r="D5" s="634" t="s">
        <v>304</v>
      </c>
      <c r="E5" s="128"/>
      <c r="F5" s="898"/>
      <c r="G5" s="899"/>
    </row>
    <row r="6" spans="1:12" ht="21.75" customHeight="1">
      <c r="A6" s="891"/>
      <c r="B6" s="680"/>
      <c r="C6" s="640"/>
      <c r="D6" s="680"/>
      <c r="E6" s="129"/>
      <c r="F6" s="900"/>
      <c r="G6" s="901"/>
    </row>
    <row r="7" spans="1:12" ht="10.5" customHeight="1">
      <c r="A7" s="887" t="s">
        <v>360</v>
      </c>
      <c r="B7" s="709"/>
      <c r="C7" s="757" t="s">
        <v>361</v>
      </c>
      <c r="D7" s="709" t="s">
        <v>365</v>
      </c>
      <c r="E7" s="439"/>
      <c r="F7" s="709" t="s">
        <v>306</v>
      </c>
      <c r="G7" s="459"/>
    </row>
    <row r="8" spans="1:12" ht="21.75" customHeight="1">
      <c r="A8" s="895"/>
      <c r="B8" s="634"/>
      <c r="C8" s="731"/>
      <c r="D8" s="634"/>
      <c r="E8" s="128"/>
      <c r="F8" s="680"/>
      <c r="G8" s="460"/>
    </row>
    <row r="9" spans="1:12" ht="10.5" customHeight="1">
      <c r="A9" s="895"/>
      <c r="B9" s="634"/>
      <c r="C9" s="731"/>
      <c r="D9" s="634" t="s">
        <v>304</v>
      </c>
      <c r="E9" s="128"/>
      <c r="F9" s="898"/>
      <c r="G9" s="899"/>
    </row>
    <row r="10" spans="1:12" ht="21.75" customHeight="1">
      <c r="A10" s="891"/>
      <c r="B10" s="680"/>
      <c r="C10" s="640"/>
      <c r="D10" s="634"/>
      <c r="E10" s="128"/>
      <c r="F10" s="902"/>
      <c r="G10" s="903"/>
    </row>
    <row r="11" spans="1:12" ht="10.5" customHeight="1">
      <c r="A11" s="887" t="s">
        <v>305</v>
      </c>
      <c r="B11" s="709"/>
      <c r="C11" s="757" t="s">
        <v>361</v>
      </c>
      <c r="D11" s="709" t="s">
        <v>362</v>
      </c>
      <c r="E11" s="95"/>
      <c r="F11" s="709" t="s">
        <v>307</v>
      </c>
      <c r="G11" s="459"/>
    </row>
    <row r="12" spans="1:12" ht="21.75" customHeight="1">
      <c r="A12" s="891"/>
      <c r="B12" s="680"/>
      <c r="C12" s="640"/>
      <c r="D12" s="680"/>
      <c r="E12" s="129"/>
      <c r="F12" s="680"/>
      <c r="G12" s="461"/>
    </row>
    <row r="13" spans="1:12" ht="10.5" customHeight="1">
      <c r="A13" s="887" t="s">
        <v>363</v>
      </c>
      <c r="B13" s="709"/>
      <c r="C13" s="757" t="s">
        <v>361</v>
      </c>
      <c r="D13" s="709" t="s">
        <v>362</v>
      </c>
      <c r="E13" s="95"/>
      <c r="F13" s="709" t="s">
        <v>307</v>
      </c>
      <c r="G13" s="459"/>
    </row>
    <row r="14" spans="1:12" ht="21.75" customHeight="1">
      <c r="A14" s="891"/>
      <c r="B14" s="680"/>
      <c r="C14" s="640"/>
      <c r="D14" s="680"/>
      <c r="E14" s="129"/>
      <c r="F14" s="680"/>
      <c r="G14" s="461"/>
    </row>
    <row r="15" spans="1:12" ht="10.5" customHeight="1">
      <c r="A15" s="887" t="s">
        <v>344</v>
      </c>
      <c r="B15" s="709"/>
      <c r="C15" s="757" t="s">
        <v>361</v>
      </c>
      <c r="D15" s="709" t="s">
        <v>362</v>
      </c>
      <c r="E15" s="95"/>
      <c r="F15" s="709" t="s">
        <v>307</v>
      </c>
      <c r="G15" s="459"/>
    </row>
    <row r="16" spans="1:12" ht="21.75" customHeight="1">
      <c r="A16" s="891"/>
      <c r="B16" s="680"/>
      <c r="C16" s="640"/>
      <c r="D16" s="680"/>
      <c r="E16" s="129"/>
      <c r="F16" s="680"/>
      <c r="G16" s="461"/>
    </row>
    <row r="17" spans="1:7" ht="10.5" customHeight="1">
      <c r="A17" s="887" t="s">
        <v>345</v>
      </c>
      <c r="B17" s="709"/>
      <c r="C17" s="757" t="s">
        <v>361</v>
      </c>
      <c r="D17" s="709" t="s">
        <v>362</v>
      </c>
      <c r="E17" s="95"/>
      <c r="F17" s="709" t="s">
        <v>307</v>
      </c>
      <c r="G17" s="459"/>
    </row>
    <row r="18" spans="1:7" ht="21.75" customHeight="1">
      <c r="A18" s="891"/>
      <c r="B18" s="680"/>
      <c r="C18" s="640"/>
      <c r="D18" s="680"/>
      <c r="E18" s="129"/>
      <c r="F18" s="680"/>
      <c r="G18" s="461"/>
    </row>
    <row r="19" spans="1:7" ht="10.5" customHeight="1">
      <c r="A19" s="887" t="s">
        <v>346</v>
      </c>
      <c r="B19" s="709"/>
      <c r="C19" s="757" t="s">
        <v>361</v>
      </c>
      <c r="D19" s="709" t="s">
        <v>362</v>
      </c>
      <c r="E19" s="95"/>
      <c r="F19" s="709" t="s">
        <v>307</v>
      </c>
      <c r="G19" s="459"/>
    </row>
    <row r="20" spans="1:7" ht="21.75" customHeight="1">
      <c r="A20" s="891"/>
      <c r="B20" s="680"/>
      <c r="C20" s="640"/>
      <c r="D20" s="680"/>
      <c r="E20" s="129"/>
      <c r="F20" s="680"/>
      <c r="G20" s="461"/>
    </row>
    <row r="21" spans="1:7" ht="10.5" customHeight="1">
      <c r="A21" s="887" t="s">
        <v>347</v>
      </c>
      <c r="B21" s="709"/>
      <c r="C21" s="757" t="s">
        <v>361</v>
      </c>
      <c r="D21" s="709" t="s">
        <v>362</v>
      </c>
      <c r="E21" s="95"/>
      <c r="F21" s="709" t="s">
        <v>307</v>
      </c>
      <c r="G21" s="459"/>
    </row>
    <row r="22" spans="1:7" ht="21.75" customHeight="1">
      <c r="A22" s="891"/>
      <c r="B22" s="680"/>
      <c r="C22" s="640"/>
      <c r="D22" s="680"/>
      <c r="E22" s="129"/>
      <c r="F22" s="680"/>
      <c r="G22" s="461"/>
    </row>
    <row r="23" spans="1:7" ht="10.5" customHeight="1">
      <c r="A23" s="887" t="s">
        <v>348</v>
      </c>
      <c r="B23" s="709"/>
      <c r="C23" s="757" t="s">
        <v>361</v>
      </c>
      <c r="D23" s="709" t="s">
        <v>362</v>
      </c>
      <c r="E23" s="95"/>
      <c r="F23" s="709" t="s">
        <v>307</v>
      </c>
      <c r="G23" s="459"/>
    </row>
    <row r="24" spans="1:7" ht="21.75" customHeight="1">
      <c r="A24" s="891"/>
      <c r="B24" s="680"/>
      <c r="C24" s="640"/>
      <c r="D24" s="680"/>
      <c r="E24" s="129"/>
      <c r="F24" s="680"/>
      <c r="G24" s="461"/>
    </row>
    <row r="25" spans="1:7" ht="10.5" customHeight="1">
      <c r="A25" s="887" t="s">
        <v>349</v>
      </c>
      <c r="B25" s="709"/>
      <c r="C25" s="757" t="s">
        <v>361</v>
      </c>
      <c r="D25" s="709" t="s">
        <v>362</v>
      </c>
      <c r="E25" s="95"/>
      <c r="F25" s="709" t="s">
        <v>307</v>
      </c>
      <c r="G25" s="459"/>
    </row>
    <row r="26" spans="1:7" ht="21.75" customHeight="1">
      <c r="A26" s="891"/>
      <c r="B26" s="680"/>
      <c r="C26" s="640"/>
      <c r="D26" s="680"/>
      <c r="E26" s="129"/>
      <c r="F26" s="680"/>
      <c r="G26" s="461"/>
    </row>
    <row r="27" spans="1:7" ht="10.5" customHeight="1">
      <c r="A27" s="887" t="s">
        <v>364</v>
      </c>
      <c r="B27" s="709"/>
      <c r="C27" s="757" t="s">
        <v>361</v>
      </c>
      <c r="D27" s="709" t="s">
        <v>362</v>
      </c>
      <c r="E27" s="95"/>
      <c r="F27" s="709" t="s">
        <v>307</v>
      </c>
      <c r="G27" s="459"/>
    </row>
    <row r="28" spans="1:7" ht="21.75" customHeight="1">
      <c r="A28" s="891"/>
      <c r="B28" s="680"/>
      <c r="C28" s="640"/>
      <c r="D28" s="680"/>
      <c r="E28" s="129"/>
      <c r="F28" s="680"/>
      <c r="G28" s="461"/>
    </row>
    <row r="29" spans="1:7" ht="10.5" customHeight="1">
      <c r="A29" s="887" t="s">
        <v>350</v>
      </c>
      <c r="B29" s="709"/>
      <c r="C29" s="757" t="s">
        <v>361</v>
      </c>
      <c r="D29" s="709" t="s">
        <v>362</v>
      </c>
      <c r="E29" s="95"/>
      <c r="F29" s="709" t="s">
        <v>307</v>
      </c>
      <c r="G29" s="459"/>
    </row>
    <row r="30" spans="1:7" ht="21.75" customHeight="1">
      <c r="A30" s="891"/>
      <c r="B30" s="680"/>
      <c r="C30" s="640"/>
      <c r="D30" s="680"/>
      <c r="E30" s="129"/>
      <c r="F30" s="680"/>
      <c r="G30" s="461"/>
    </row>
    <row r="31" spans="1:7" ht="10.5" customHeight="1">
      <c r="A31" s="887" t="s">
        <v>351</v>
      </c>
      <c r="B31" s="709"/>
      <c r="C31" s="757" t="s">
        <v>361</v>
      </c>
      <c r="D31" s="709" t="s">
        <v>362</v>
      </c>
      <c r="E31" s="95"/>
      <c r="F31" s="709" t="s">
        <v>307</v>
      </c>
      <c r="G31" s="459"/>
    </row>
    <row r="32" spans="1:7" ht="21.75" customHeight="1">
      <c r="A32" s="891"/>
      <c r="B32" s="680"/>
      <c r="C32" s="640"/>
      <c r="D32" s="680"/>
      <c r="E32" s="129"/>
      <c r="F32" s="680"/>
      <c r="G32" s="461"/>
    </row>
    <row r="33" spans="1:7" ht="10.5" customHeight="1">
      <c r="A33" s="887" t="s">
        <v>352</v>
      </c>
      <c r="B33" s="709"/>
      <c r="C33" s="757" t="s">
        <v>361</v>
      </c>
      <c r="D33" s="709" t="s">
        <v>362</v>
      </c>
      <c r="E33" s="95"/>
      <c r="F33" s="709" t="s">
        <v>307</v>
      </c>
      <c r="G33" s="459"/>
    </row>
    <row r="34" spans="1:7" ht="21.75" customHeight="1">
      <c r="A34" s="891"/>
      <c r="B34" s="680"/>
      <c r="C34" s="640"/>
      <c r="D34" s="680"/>
      <c r="E34" s="129"/>
      <c r="F34" s="680"/>
      <c r="G34" s="461"/>
    </row>
    <row r="35" spans="1:7" ht="10.5" customHeight="1">
      <c r="A35" s="887" t="s">
        <v>353</v>
      </c>
      <c r="B35" s="709"/>
      <c r="C35" s="757" t="s">
        <v>361</v>
      </c>
      <c r="D35" s="709" t="s">
        <v>362</v>
      </c>
      <c r="E35" s="95"/>
      <c r="F35" s="709" t="s">
        <v>307</v>
      </c>
      <c r="G35" s="459"/>
    </row>
    <row r="36" spans="1:7" ht="21.75" customHeight="1">
      <c r="A36" s="891"/>
      <c r="B36" s="680"/>
      <c r="C36" s="640"/>
      <c r="D36" s="680"/>
      <c r="E36" s="129"/>
      <c r="F36" s="680"/>
      <c r="G36" s="461"/>
    </row>
    <row r="37" spans="1:7" ht="10.5" customHeight="1">
      <c r="A37" s="887" t="s">
        <v>354</v>
      </c>
      <c r="B37" s="709"/>
      <c r="C37" s="757" t="s">
        <v>361</v>
      </c>
      <c r="D37" s="709" t="s">
        <v>362</v>
      </c>
      <c r="E37" s="95"/>
      <c r="F37" s="709" t="s">
        <v>307</v>
      </c>
      <c r="G37" s="459"/>
    </row>
    <row r="38" spans="1:7" ht="21.75" customHeight="1">
      <c r="A38" s="891"/>
      <c r="B38" s="680"/>
      <c r="C38" s="640"/>
      <c r="D38" s="680"/>
      <c r="E38" s="129"/>
      <c r="F38" s="680"/>
      <c r="G38" s="461"/>
    </row>
    <row r="39" spans="1:7" ht="10.5" customHeight="1">
      <c r="A39" s="887" t="s">
        <v>355</v>
      </c>
      <c r="B39" s="709"/>
      <c r="C39" s="757" t="s">
        <v>361</v>
      </c>
      <c r="D39" s="709" t="s">
        <v>362</v>
      </c>
      <c r="E39" s="95"/>
      <c r="F39" s="709" t="s">
        <v>307</v>
      </c>
      <c r="G39" s="459"/>
    </row>
    <row r="40" spans="1:7" ht="21.75" customHeight="1">
      <c r="A40" s="891"/>
      <c r="B40" s="680"/>
      <c r="C40" s="640"/>
      <c r="D40" s="680"/>
      <c r="E40" s="129"/>
      <c r="F40" s="680"/>
      <c r="G40" s="461"/>
    </row>
    <row r="41" spans="1:7" ht="10.5" customHeight="1">
      <c r="A41" s="887" t="s">
        <v>356</v>
      </c>
      <c r="B41" s="709"/>
      <c r="C41" s="757" t="s">
        <v>361</v>
      </c>
      <c r="D41" s="709" t="s">
        <v>362</v>
      </c>
      <c r="E41" s="95"/>
      <c r="F41" s="709" t="s">
        <v>307</v>
      </c>
      <c r="G41" s="459"/>
    </row>
    <row r="42" spans="1:7" ht="21.75" customHeight="1">
      <c r="A42" s="891"/>
      <c r="B42" s="680"/>
      <c r="C42" s="640"/>
      <c r="D42" s="680"/>
      <c r="E42" s="129"/>
      <c r="F42" s="680"/>
      <c r="G42" s="461"/>
    </row>
    <row r="43" spans="1:7" ht="10.5" customHeight="1">
      <c r="A43" s="887" t="s">
        <v>357</v>
      </c>
      <c r="B43" s="709"/>
      <c r="C43" s="757" t="s">
        <v>361</v>
      </c>
      <c r="D43" s="709" t="s">
        <v>362</v>
      </c>
      <c r="E43" s="95"/>
      <c r="F43" s="709" t="s">
        <v>307</v>
      </c>
      <c r="G43" s="459"/>
    </row>
    <row r="44" spans="1:7" ht="21.75" customHeight="1">
      <c r="A44" s="891"/>
      <c r="B44" s="680"/>
      <c r="C44" s="640"/>
      <c r="D44" s="680"/>
      <c r="E44" s="129"/>
      <c r="F44" s="680"/>
      <c r="G44" s="461"/>
    </row>
    <row r="45" spans="1:7" ht="10.5" customHeight="1">
      <c r="A45" s="887" t="s">
        <v>358</v>
      </c>
      <c r="B45" s="709"/>
      <c r="C45" s="757" t="s">
        <v>361</v>
      </c>
      <c r="D45" s="709" t="s">
        <v>362</v>
      </c>
      <c r="E45" s="95"/>
      <c r="F45" s="709" t="s">
        <v>307</v>
      </c>
      <c r="G45" s="459"/>
    </row>
    <row r="46" spans="1:7" ht="21.75" customHeight="1" thickBot="1">
      <c r="A46" s="888"/>
      <c r="B46" s="889"/>
      <c r="C46" s="890"/>
      <c r="D46" s="889"/>
      <c r="E46" s="462"/>
      <c r="F46" s="889"/>
      <c r="G46" s="463"/>
    </row>
  </sheetData>
  <mergeCells count="108">
    <mergeCell ref="A1:G1"/>
    <mergeCell ref="B2:C2"/>
    <mergeCell ref="D2:G2"/>
    <mergeCell ref="A3:A6"/>
    <mergeCell ref="D3:D4"/>
    <mergeCell ref="D5:D6"/>
    <mergeCell ref="F5:G6"/>
    <mergeCell ref="F3:F4"/>
    <mergeCell ref="F11:F12"/>
    <mergeCell ref="B3:B6"/>
    <mergeCell ref="C3:C6"/>
    <mergeCell ref="A7:A10"/>
    <mergeCell ref="B7:B10"/>
    <mergeCell ref="C7:C10"/>
    <mergeCell ref="F9:G10"/>
    <mergeCell ref="F7:F8"/>
    <mergeCell ref="D7:D8"/>
    <mergeCell ref="D9:D10"/>
    <mergeCell ref="A11:A12"/>
    <mergeCell ref="B11:B12"/>
    <mergeCell ref="C11:C12"/>
    <mergeCell ref="D11:D12"/>
    <mergeCell ref="F13:F14"/>
    <mergeCell ref="A15:A16"/>
    <mergeCell ref="B15:B16"/>
    <mergeCell ref="C15:C16"/>
    <mergeCell ref="D15:D16"/>
    <mergeCell ref="F15:F16"/>
    <mergeCell ref="A13:A14"/>
    <mergeCell ref="B13:B14"/>
    <mergeCell ref="C13:C14"/>
    <mergeCell ref="D13:D14"/>
    <mergeCell ref="A17:A18"/>
    <mergeCell ref="B17:B18"/>
    <mergeCell ref="C17:C18"/>
    <mergeCell ref="D17:D18"/>
    <mergeCell ref="F23:F24"/>
    <mergeCell ref="F17:F18"/>
    <mergeCell ref="A19:A20"/>
    <mergeCell ref="B19:B20"/>
    <mergeCell ref="C19:C20"/>
    <mergeCell ref="D19:D20"/>
    <mergeCell ref="F19:F20"/>
    <mergeCell ref="A21:A22"/>
    <mergeCell ref="B21:B22"/>
    <mergeCell ref="C21:C22"/>
    <mergeCell ref="D21:D22"/>
    <mergeCell ref="F21:F22"/>
    <mergeCell ref="A23:A24"/>
    <mergeCell ref="B23:B24"/>
    <mergeCell ref="C23:C24"/>
    <mergeCell ref="D23:D24"/>
    <mergeCell ref="A25:A26"/>
    <mergeCell ref="B25:B26"/>
    <mergeCell ref="C25:C26"/>
    <mergeCell ref="D25:D26"/>
    <mergeCell ref="F25:F26"/>
    <mergeCell ref="A27:A28"/>
    <mergeCell ref="B27:B28"/>
    <mergeCell ref="C27:C28"/>
    <mergeCell ref="D27:D28"/>
    <mergeCell ref="F27:F28"/>
    <mergeCell ref="A29:A30"/>
    <mergeCell ref="B29:B30"/>
    <mergeCell ref="C29:C30"/>
    <mergeCell ref="D29:D30"/>
    <mergeCell ref="F29:F30"/>
    <mergeCell ref="A31:A32"/>
    <mergeCell ref="B31:B32"/>
    <mergeCell ref="C31:C32"/>
    <mergeCell ref="D31:D32"/>
    <mergeCell ref="F31:F32"/>
    <mergeCell ref="A41:A42"/>
    <mergeCell ref="B41:B42"/>
    <mergeCell ref="C41:C42"/>
    <mergeCell ref="D41:D42"/>
    <mergeCell ref="F41:F42"/>
    <mergeCell ref="F43:F44"/>
    <mergeCell ref="F33:F34"/>
    <mergeCell ref="A35:A36"/>
    <mergeCell ref="B35:B36"/>
    <mergeCell ref="C35:C36"/>
    <mergeCell ref="D35:D36"/>
    <mergeCell ref="F35:F36"/>
    <mergeCell ref="H3:L4"/>
    <mergeCell ref="A45:A46"/>
    <mergeCell ref="B45:B46"/>
    <mergeCell ref="C45:C46"/>
    <mergeCell ref="D45:D46"/>
    <mergeCell ref="F45:F46"/>
    <mergeCell ref="A43:A44"/>
    <mergeCell ref="B43:B44"/>
    <mergeCell ref="C43:C44"/>
    <mergeCell ref="D43:D44"/>
    <mergeCell ref="A37:A38"/>
    <mergeCell ref="B37:B38"/>
    <mergeCell ref="C37:C38"/>
    <mergeCell ref="D37:D38"/>
    <mergeCell ref="F37:F38"/>
    <mergeCell ref="A39:A40"/>
    <mergeCell ref="B39:B40"/>
    <mergeCell ref="C39:C40"/>
    <mergeCell ref="D39:D40"/>
    <mergeCell ref="F39:F40"/>
    <mergeCell ref="A33:A34"/>
    <mergeCell ref="B33:B34"/>
    <mergeCell ref="C33:C34"/>
    <mergeCell ref="D33:D34"/>
  </mergeCells>
  <phoneticPr fontId="2"/>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tabColor rgb="FFFF0000"/>
  </sheetPr>
  <dimension ref="A1:N32"/>
  <sheetViews>
    <sheetView topLeftCell="A4" workbookViewId="0">
      <selection activeCell="A5" sqref="A5"/>
    </sheetView>
  </sheetViews>
  <sheetFormatPr defaultRowHeight="18.75"/>
  <cols>
    <col min="1" max="16384" width="9" style="173"/>
  </cols>
  <sheetData>
    <row r="1" spans="1:14" ht="18" customHeight="1"/>
    <row r="2" spans="1:14" ht="18" customHeight="1">
      <c r="A2" s="87" t="s">
        <v>606</v>
      </c>
      <c r="B2" s="87"/>
      <c r="C2" s="87"/>
      <c r="D2" s="87"/>
      <c r="E2" s="87"/>
      <c r="F2" s="87"/>
      <c r="G2" s="87"/>
      <c r="H2" s="87"/>
      <c r="I2" s="87"/>
      <c r="J2" s="87"/>
      <c r="K2" s="87"/>
    </row>
    <row r="3" spans="1:14" ht="18" customHeight="1">
      <c r="A3" s="87" t="s">
        <v>181</v>
      </c>
      <c r="B3" s="87"/>
      <c r="C3" s="87"/>
      <c r="D3" s="87"/>
      <c r="E3" s="87"/>
      <c r="F3" s="87"/>
      <c r="G3" s="87"/>
      <c r="H3" s="87"/>
      <c r="I3" s="87"/>
      <c r="J3" s="87"/>
      <c r="K3" s="87"/>
    </row>
    <row r="4" spans="1:14" ht="18" customHeight="1">
      <c r="B4" s="87"/>
      <c r="C4" s="87"/>
      <c r="D4" s="87"/>
      <c r="E4" s="87"/>
      <c r="F4" s="87"/>
      <c r="G4" s="87"/>
      <c r="H4" s="87"/>
      <c r="I4" s="87"/>
      <c r="J4" s="87"/>
      <c r="K4" s="87"/>
      <c r="L4" s="87"/>
    </row>
    <row r="5" spans="1:14" ht="18" customHeight="1" thickBot="1">
      <c r="A5" s="174"/>
      <c r="B5" s="175" t="s">
        <v>182</v>
      </c>
      <c r="C5" s="175"/>
      <c r="D5" s="175"/>
      <c r="E5" s="175"/>
      <c r="F5" s="175"/>
      <c r="G5" s="176"/>
      <c r="H5" s="174" t="s">
        <v>183</v>
      </c>
      <c r="I5" s="175"/>
      <c r="J5" s="175" t="s">
        <v>184</v>
      </c>
      <c r="K5" s="175"/>
      <c r="L5" s="175"/>
      <c r="M5" s="175"/>
      <c r="N5" s="176"/>
    </row>
    <row r="6" spans="1:14" ht="18" customHeight="1" thickBot="1">
      <c r="A6" s="177"/>
      <c r="B6" s="178" t="s">
        <v>185</v>
      </c>
      <c r="C6" s="178"/>
      <c r="D6" s="178"/>
      <c r="E6" s="904"/>
      <c r="F6" s="905"/>
      <c r="G6" s="179" t="s">
        <v>24</v>
      </c>
      <c r="H6" s="177"/>
      <c r="I6" s="178" t="s">
        <v>185</v>
      </c>
      <c r="J6" s="178"/>
      <c r="K6" s="178"/>
      <c r="L6" s="904"/>
      <c r="M6" s="905"/>
      <c r="N6" s="179" t="s">
        <v>24</v>
      </c>
    </row>
    <row r="7" spans="1:14" ht="18" customHeight="1" thickBot="1">
      <c r="A7" s="177"/>
      <c r="B7" s="906" t="s">
        <v>186</v>
      </c>
      <c r="C7" s="491"/>
      <c r="D7" s="186"/>
      <c r="E7" s="178" t="s">
        <v>187</v>
      </c>
      <c r="F7" s="178"/>
      <c r="G7" s="179"/>
      <c r="H7" s="177"/>
      <c r="I7" s="906" t="s">
        <v>186</v>
      </c>
      <c r="J7" s="491"/>
      <c r="K7" s="186"/>
      <c r="L7" s="178" t="s">
        <v>187</v>
      </c>
      <c r="M7" s="178"/>
      <c r="N7" s="179"/>
    </row>
    <row r="8" spans="1:14" ht="18" customHeight="1" thickBot="1">
      <c r="A8" s="177"/>
      <c r="B8" s="906" t="s">
        <v>188</v>
      </c>
      <c r="C8" s="906"/>
      <c r="D8" s="187"/>
      <c r="E8" s="178" t="s">
        <v>187</v>
      </c>
      <c r="F8" s="178"/>
      <c r="G8" s="179"/>
      <c r="H8" s="177"/>
      <c r="I8" s="906" t="s">
        <v>188</v>
      </c>
      <c r="J8" s="906"/>
      <c r="K8" s="186"/>
      <c r="L8" s="178" t="s">
        <v>187</v>
      </c>
      <c r="M8" s="178"/>
      <c r="N8" s="179"/>
    </row>
    <row r="9" spans="1:14" ht="18" customHeight="1" thickBot="1">
      <c r="A9" s="177"/>
      <c r="B9" s="906" t="s">
        <v>189</v>
      </c>
      <c r="C9" s="491"/>
      <c r="D9" s="186"/>
      <c r="E9" s="178" t="s">
        <v>190</v>
      </c>
      <c r="F9" s="178"/>
      <c r="G9" s="179"/>
      <c r="H9" s="177"/>
      <c r="I9" s="906" t="s">
        <v>189</v>
      </c>
      <c r="J9" s="491"/>
      <c r="K9" s="187"/>
      <c r="L9" s="178" t="s">
        <v>190</v>
      </c>
      <c r="M9" s="178"/>
      <c r="N9" s="179"/>
    </row>
    <row r="10" spans="1:14" ht="18" customHeight="1" thickBot="1">
      <c r="A10" s="177"/>
      <c r="B10" s="178" t="s">
        <v>191</v>
      </c>
      <c r="C10" s="178"/>
      <c r="D10" s="178"/>
      <c r="E10" s="178"/>
      <c r="F10" s="178"/>
      <c r="G10" s="179"/>
      <c r="H10" s="177"/>
      <c r="I10" s="178" t="s">
        <v>191</v>
      </c>
      <c r="J10" s="178"/>
      <c r="K10" s="178"/>
      <c r="L10" s="178"/>
      <c r="M10" s="178"/>
      <c r="N10" s="179"/>
    </row>
    <row r="11" spans="1:14" ht="18" customHeight="1" thickBot="1">
      <c r="A11" s="177"/>
      <c r="B11" s="180"/>
      <c r="C11" s="178" t="s">
        <v>192</v>
      </c>
      <c r="D11" s="904"/>
      <c r="E11" s="905"/>
      <c r="F11" s="178" t="s">
        <v>193</v>
      </c>
      <c r="G11" s="179"/>
      <c r="H11" s="177"/>
      <c r="I11" s="180"/>
      <c r="J11" s="178" t="s">
        <v>192</v>
      </c>
      <c r="K11" s="904"/>
      <c r="L11" s="905"/>
      <c r="M11" s="178" t="s">
        <v>193</v>
      </c>
      <c r="N11" s="179"/>
    </row>
    <row r="12" spans="1:14" ht="18" customHeight="1" thickBot="1">
      <c r="A12" s="177"/>
      <c r="B12" s="180"/>
      <c r="C12" s="178" t="s">
        <v>192</v>
      </c>
      <c r="D12" s="904"/>
      <c r="E12" s="905"/>
      <c r="F12" s="178" t="s">
        <v>193</v>
      </c>
      <c r="G12" s="179"/>
      <c r="H12" s="177"/>
      <c r="I12" s="180"/>
      <c r="J12" s="178" t="s">
        <v>192</v>
      </c>
      <c r="K12" s="904"/>
      <c r="L12" s="905"/>
      <c r="M12" s="178" t="s">
        <v>193</v>
      </c>
      <c r="N12" s="179"/>
    </row>
    <row r="13" spans="1:14" ht="18" customHeight="1" thickBot="1">
      <c r="A13" s="177"/>
      <c r="B13" s="180"/>
      <c r="C13" s="178" t="s">
        <v>192</v>
      </c>
      <c r="D13" s="904"/>
      <c r="E13" s="905"/>
      <c r="F13" s="178" t="s">
        <v>193</v>
      </c>
      <c r="G13" s="179"/>
      <c r="H13" s="177"/>
      <c r="I13" s="180"/>
      <c r="J13" s="178" t="s">
        <v>192</v>
      </c>
      <c r="K13" s="904"/>
      <c r="L13" s="905"/>
      <c r="M13" s="178" t="s">
        <v>193</v>
      </c>
      <c r="N13" s="179"/>
    </row>
    <row r="14" spans="1:14" ht="18" customHeight="1" thickBot="1">
      <c r="A14" s="177"/>
      <c r="B14" s="180"/>
      <c r="C14" s="178" t="s">
        <v>192</v>
      </c>
      <c r="D14" s="904"/>
      <c r="E14" s="905"/>
      <c r="F14" s="178" t="s">
        <v>193</v>
      </c>
      <c r="G14" s="179"/>
      <c r="H14" s="177"/>
      <c r="I14" s="180"/>
      <c r="J14" s="178" t="s">
        <v>192</v>
      </c>
      <c r="K14" s="904"/>
      <c r="L14" s="905"/>
      <c r="M14" s="178" t="s">
        <v>193</v>
      </c>
      <c r="N14" s="179"/>
    </row>
    <row r="15" spans="1:14" ht="18" customHeight="1" thickBot="1">
      <c r="A15" s="177"/>
      <c r="B15" s="180"/>
      <c r="C15" s="178" t="s">
        <v>192</v>
      </c>
      <c r="D15" s="904"/>
      <c r="E15" s="905"/>
      <c r="F15" s="178" t="s">
        <v>193</v>
      </c>
      <c r="G15" s="179"/>
      <c r="H15" s="177"/>
      <c r="I15" s="180"/>
      <c r="J15" s="178" t="s">
        <v>192</v>
      </c>
      <c r="K15" s="904"/>
      <c r="L15" s="905"/>
      <c r="M15" s="178" t="s">
        <v>193</v>
      </c>
      <c r="N15" s="179"/>
    </row>
    <row r="16" spans="1:14" ht="18" customHeight="1" thickBot="1">
      <c r="A16" s="177"/>
      <c r="B16" s="178"/>
      <c r="C16" s="178"/>
      <c r="D16" s="178"/>
      <c r="E16" s="178"/>
      <c r="F16" s="178"/>
      <c r="G16" s="179"/>
      <c r="H16" s="177"/>
      <c r="I16" s="178"/>
      <c r="J16" s="178"/>
      <c r="K16" s="178"/>
      <c r="L16" s="178"/>
      <c r="M16" s="178"/>
      <c r="N16" s="179"/>
    </row>
    <row r="17" spans="1:14" ht="18" customHeight="1" thickBot="1">
      <c r="A17" s="177"/>
      <c r="B17" s="178" t="s">
        <v>194</v>
      </c>
      <c r="C17" s="178"/>
      <c r="D17" s="178"/>
      <c r="E17" s="904"/>
      <c r="F17" s="905"/>
      <c r="G17" s="179" t="s">
        <v>24</v>
      </c>
      <c r="H17" s="177"/>
      <c r="I17" s="178" t="s">
        <v>194</v>
      </c>
      <c r="J17" s="178"/>
      <c r="K17" s="178"/>
      <c r="L17" s="521"/>
      <c r="M17" s="523"/>
      <c r="N17" s="179" t="s">
        <v>24</v>
      </c>
    </row>
    <row r="18" spans="1:14" ht="18" customHeight="1" thickBot="1">
      <c r="A18" s="177"/>
      <c r="B18" s="906" t="s">
        <v>186</v>
      </c>
      <c r="C18" s="491"/>
      <c r="D18" s="186"/>
      <c r="E18" s="178" t="s">
        <v>187</v>
      </c>
      <c r="F18" s="178"/>
      <c r="G18" s="179"/>
      <c r="H18" s="177"/>
      <c r="I18" s="906" t="s">
        <v>186</v>
      </c>
      <c r="J18" s="491"/>
      <c r="K18" s="186"/>
      <c r="L18" s="178" t="s">
        <v>187</v>
      </c>
      <c r="M18" s="178"/>
      <c r="N18" s="179"/>
    </row>
    <row r="19" spans="1:14" ht="18" customHeight="1" thickBot="1">
      <c r="A19" s="177"/>
      <c r="B19" s="906" t="s">
        <v>195</v>
      </c>
      <c r="C19" s="906"/>
      <c r="D19" s="186"/>
      <c r="E19" s="178" t="s">
        <v>187</v>
      </c>
      <c r="F19" s="178"/>
      <c r="G19" s="179"/>
      <c r="H19" s="177"/>
      <c r="I19" s="906" t="s">
        <v>195</v>
      </c>
      <c r="J19" s="906"/>
      <c r="K19" s="186"/>
      <c r="L19" s="178" t="s">
        <v>187</v>
      </c>
      <c r="M19" s="178"/>
      <c r="N19" s="179"/>
    </row>
    <row r="20" spans="1:14" ht="18" customHeight="1" thickBot="1">
      <c r="A20" s="177"/>
      <c r="B20" s="906" t="s">
        <v>196</v>
      </c>
      <c r="C20" s="491"/>
      <c r="D20" s="187"/>
      <c r="E20" s="178" t="s">
        <v>193</v>
      </c>
      <c r="F20" s="178"/>
      <c r="G20" s="179"/>
      <c r="H20" s="177"/>
      <c r="I20" s="906" t="s">
        <v>196</v>
      </c>
      <c r="J20" s="491"/>
      <c r="K20" s="187"/>
      <c r="L20" s="178" t="s">
        <v>193</v>
      </c>
      <c r="M20" s="178"/>
      <c r="N20" s="179"/>
    </row>
    <row r="21" spans="1:14" ht="18" customHeight="1" thickBot="1">
      <c r="A21" s="177"/>
      <c r="B21" s="178" t="s">
        <v>197</v>
      </c>
      <c r="C21" s="178"/>
      <c r="D21" s="178"/>
      <c r="E21" s="178"/>
      <c r="F21" s="178"/>
      <c r="G21" s="179"/>
      <c r="H21" s="177"/>
      <c r="I21" s="178" t="s">
        <v>197</v>
      </c>
      <c r="J21" s="178"/>
      <c r="K21" s="178"/>
      <c r="L21" s="178"/>
      <c r="M21" s="178"/>
      <c r="N21" s="179"/>
    </row>
    <row r="22" spans="1:14" ht="18" customHeight="1" thickBot="1">
      <c r="A22" s="177"/>
      <c r="B22" s="180"/>
      <c r="C22" s="178" t="s">
        <v>192</v>
      </c>
      <c r="D22" s="521"/>
      <c r="E22" s="523"/>
      <c r="F22" s="178" t="s">
        <v>193</v>
      </c>
      <c r="G22" s="179"/>
      <c r="H22" s="177"/>
      <c r="I22" s="180"/>
      <c r="J22" s="178" t="s">
        <v>192</v>
      </c>
      <c r="K22" s="904"/>
      <c r="L22" s="905"/>
      <c r="M22" s="178" t="s">
        <v>193</v>
      </c>
      <c r="N22" s="179"/>
    </row>
    <row r="23" spans="1:14" ht="18" customHeight="1" thickBot="1">
      <c r="A23" s="177"/>
      <c r="B23" s="180"/>
      <c r="C23" s="178" t="s">
        <v>192</v>
      </c>
      <c r="D23" s="521"/>
      <c r="E23" s="523"/>
      <c r="F23" s="178" t="s">
        <v>193</v>
      </c>
      <c r="G23" s="179"/>
      <c r="H23" s="177"/>
      <c r="I23" s="180"/>
      <c r="J23" s="178" t="s">
        <v>192</v>
      </c>
      <c r="K23" s="904"/>
      <c r="L23" s="905"/>
      <c r="M23" s="178" t="s">
        <v>193</v>
      </c>
      <c r="N23" s="179"/>
    </row>
    <row r="24" spans="1:14" ht="18" customHeight="1" thickBot="1">
      <c r="A24" s="177"/>
      <c r="B24" s="180"/>
      <c r="C24" s="178" t="s">
        <v>192</v>
      </c>
      <c r="D24" s="521"/>
      <c r="E24" s="523"/>
      <c r="F24" s="178" t="s">
        <v>193</v>
      </c>
      <c r="G24" s="179"/>
      <c r="H24" s="177"/>
      <c r="I24" s="180"/>
      <c r="J24" s="178" t="s">
        <v>192</v>
      </c>
      <c r="K24" s="904"/>
      <c r="L24" s="905"/>
      <c r="M24" s="178" t="s">
        <v>193</v>
      </c>
      <c r="N24" s="179"/>
    </row>
    <row r="25" spans="1:14" ht="18" customHeight="1" thickBot="1">
      <c r="A25" s="177"/>
      <c r="B25" s="180"/>
      <c r="C25" s="178" t="s">
        <v>192</v>
      </c>
      <c r="D25" s="521"/>
      <c r="E25" s="523"/>
      <c r="F25" s="178" t="s">
        <v>193</v>
      </c>
      <c r="G25" s="179"/>
      <c r="H25" s="177"/>
      <c r="I25" s="180"/>
      <c r="J25" s="178" t="s">
        <v>192</v>
      </c>
      <c r="K25" s="904"/>
      <c r="L25" s="905"/>
      <c r="M25" s="178" t="s">
        <v>193</v>
      </c>
      <c r="N25" s="179"/>
    </row>
    <row r="26" spans="1:14" ht="18" customHeight="1" thickBot="1">
      <c r="A26" s="177"/>
      <c r="B26" s="180"/>
      <c r="C26" s="178" t="s">
        <v>192</v>
      </c>
      <c r="D26" s="521"/>
      <c r="E26" s="523"/>
      <c r="F26" s="178" t="s">
        <v>193</v>
      </c>
      <c r="G26" s="179"/>
      <c r="H26" s="177"/>
      <c r="I26" s="180"/>
      <c r="J26" s="178" t="s">
        <v>192</v>
      </c>
      <c r="K26" s="904"/>
      <c r="L26" s="905"/>
      <c r="M26" s="178" t="s">
        <v>193</v>
      </c>
      <c r="N26" s="179"/>
    </row>
    <row r="27" spans="1:14" ht="18" customHeight="1" thickBot="1">
      <c r="A27" s="177"/>
      <c r="B27" s="178"/>
      <c r="C27" s="178"/>
      <c r="D27" s="178"/>
      <c r="E27" s="178"/>
      <c r="F27" s="178"/>
      <c r="G27" s="179"/>
      <c r="H27" s="177"/>
      <c r="I27" s="178"/>
      <c r="J27" s="178"/>
      <c r="K27" s="178"/>
      <c r="L27" s="178"/>
      <c r="M27" s="178"/>
      <c r="N27" s="179"/>
    </row>
    <row r="28" spans="1:14" ht="18" customHeight="1" thickBot="1">
      <c r="A28" s="177"/>
      <c r="B28" s="178" t="s">
        <v>198</v>
      </c>
      <c r="C28" s="186"/>
      <c r="D28" s="178" t="s">
        <v>187</v>
      </c>
      <c r="E28" s="178"/>
      <c r="F28" s="178"/>
      <c r="G28" s="179"/>
      <c r="H28" s="177"/>
      <c r="I28" s="178" t="s">
        <v>198</v>
      </c>
      <c r="J28" s="186"/>
      <c r="K28" s="178" t="s">
        <v>187</v>
      </c>
      <c r="L28" s="178"/>
      <c r="M28" s="178"/>
      <c r="N28" s="179"/>
    </row>
    <row r="29" spans="1:14" ht="18" customHeight="1" thickBot="1">
      <c r="A29" s="177"/>
      <c r="B29" s="178" t="s">
        <v>199</v>
      </c>
      <c r="C29" s="186"/>
      <c r="D29" s="178" t="s">
        <v>187</v>
      </c>
      <c r="E29" s="178"/>
      <c r="F29" s="178"/>
      <c r="G29" s="179"/>
      <c r="H29" s="177"/>
      <c r="I29" s="178" t="s">
        <v>199</v>
      </c>
      <c r="J29" s="186"/>
      <c r="K29" s="178" t="s">
        <v>187</v>
      </c>
      <c r="L29" s="178"/>
      <c r="M29" s="178"/>
      <c r="N29" s="179"/>
    </row>
    <row r="30" spans="1:14" ht="18" customHeight="1">
      <c r="A30" s="181"/>
      <c r="B30" s="182"/>
      <c r="C30" s="182"/>
      <c r="D30" s="182"/>
      <c r="E30" s="182"/>
      <c r="F30" s="182"/>
      <c r="G30" s="183"/>
      <c r="H30" s="181"/>
      <c r="I30" s="182"/>
      <c r="J30" s="182"/>
      <c r="K30" s="182"/>
      <c r="L30" s="182"/>
      <c r="M30" s="182"/>
      <c r="N30" s="183"/>
    </row>
    <row r="31" spans="1:14" ht="28.5" customHeight="1">
      <c r="E31" s="907" t="s">
        <v>200</v>
      </c>
      <c r="F31" s="907"/>
      <c r="G31" s="907"/>
      <c r="H31" s="907"/>
      <c r="I31" s="907"/>
      <c r="J31" s="907"/>
      <c r="K31" s="907"/>
      <c r="L31" s="907"/>
      <c r="M31" s="907"/>
      <c r="N31" s="907"/>
    </row>
    <row r="32" spans="1:14" ht="28.5" customHeight="1">
      <c r="E32" s="908"/>
      <c r="F32" s="908"/>
      <c r="G32" s="908"/>
      <c r="H32" s="908"/>
      <c r="I32" s="908"/>
      <c r="J32" s="908"/>
      <c r="K32" s="908"/>
      <c r="L32" s="908"/>
      <c r="M32" s="908"/>
      <c r="N32" s="908"/>
    </row>
  </sheetData>
  <mergeCells count="37">
    <mergeCell ref="E31:N32"/>
    <mergeCell ref="D24:E24"/>
    <mergeCell ref="K24:L24"/>
    <mergeCell ref="D25:E25"/>
    <mergeCell ref="K25:L25"/>
    <mergeCell ref="D26:E26"/>
    <mergeCell ref="K26:L26"/>
    <mergeCell ref="B20:C20"/>
    <mergeCell ref="I20:J20"/>
    <mergeCell ref="D22:E22"/>
    <mergeCell ref="K22:L22"/>
    <mergeCell ref="D23:E23"/>
    <mergeCell ref="K23:L23"/>
    <mergeCell ref="E17:F17"/>
    <mergeCell ref="L17:M17"/>
    <mergeCell ref="B18:C18"/>
    <mergeCell ref="I18:J18"/>
    <mergeCell ref="B19:C19"/>
    <mergeCell ref="I19:J19"/>
    <mergeCell ref="D13:E13"/>
    <mergeCell ref="K13:L13"/>
    <mergeCell ref="D14:E14"/>
    <mergeCell ref="K14:L14"/>
    <mergeCell ref="D15:E15"/>
    <mergeCell ref="K15:L15"/>
    <mergeCell ref="B9:C9"/>
    <mergeCell ref="I9:J9"/>
    <mergeCell ref="D11:E11"/>
    <mergeCell ref="K11:L11"/>
    <mergeCell ref="D12:E12"/>
    <mergeCell ref="K12:L12"/>
    <mergeCell ref="E6:F6"/>
    <mergeCell ref="L6:M6"/>
    <mergeCell ref="B7:C7"/>
    <mergeCell ref="I7:J7"/>
    <mergeCell ref="B8:C8"/>
    <mergeCell ref="I8:J8"/>
  </mergeCells>
  <phoneticPr fontId="2"/>
  <pageMargins left="0.70866141732283472" right="0.70866141732283472" top="0.74803149606299213" bottom="0.74803149606299213" header="0.31496062992125984" footer="0.31496062992125984"/>
  <pageSetup paperSize="12" orientation="landscape" r:id="rId1"/>
</worksheet>
</file>

<file path=xl/worksheets/sheet15.xml><?xml version="1.0" encoding="utf-8"?>
<worksheet xmlns="http://schemas.openxmlformats.org/spreadsheetml/2006/main" xmlns:r="http://schemas.openxmlformats.org/officeDocument/2006/relationships">
  <dimension ref="A1:B40"/>
  <sheetViews>
    <sheetView zoomScaleNormal="100" workbookViewId="0">
      <selection activeCell="B32" sqref="B32"/>
    </sheetView>
  </sheetViews>
  <sheetFormatPr defaultRowHeight="13.5"/>
  <cols>
    <col min="1" max="1" width="5" customWidth="1"/>
    <col min="2" max="2" width="83.5" bestFit="1" customWidth="1"/>
    <col min="3" max="3" width="0.875" customWidth="1"/>
  </cols>
  <sheetData>
    <row r="1" spans="1:2" ht="24.75" customHeight="1">
      <c r="B1" s="79" t="s">
        <v>231</v>
      </c>
    </row>
    <row r="2" spans="1:2" ht="18.75" customHeight="1">
      <c r="B2" s="79" t="s">
        <v>232</v>
      </c>
    </row>
    <row r="3" spans="1:2" ht="18.75" customHeight="1">
      <c r="B3" t="s">
        <v>233</v>
      </c>
    </row>
    <row r="4" spans="1:2" ht="18.75" customHeight="1">
      <c r="A4">
        <v>1</v>
      </c>
      <c r="B4" t="s">
        <v>235</v>
      </c>
    </row>
    <row r="5" spans="1:2" ht="18.75" customHeight="1">
      <c r="B5" t="s">
        <v>206</v>
      </c>
    </row>
    <row r="6" spans="1:2" ht="18.75" customHeight="1">
      <c r="A6">
        <v>2</v>
      </c>
      <c r="B6" t="s">
        <v>207</v>
      </c>
    </row>
    <row r="7" spans="1:2" ht="18.75" customHeight="1">
      <c r="B7" s="189" t="s">
        <v>234</v>
      </c>
    </row>
    <row r="8" spans="1:2" ht="18.75" customHeight="1">
      <c r="A8">
        <v>3</v>
      </c>
      <c r="B8" t="s">
        <v>208</v>
      </c>
    </row>
    <row r="9" spans="1:2" ht="18.75" customHeight="1">
      <c r="B9" t="s">
        <v>212</v>
      </c>
    </row>
    <row r="10" spans="1:2" ht="18.75" customHeight="1">
      <c r="B10" t="s">
        <v>210</v>
      </c>
    </row>
    <row r="11" spans="1:2" ht="18.75" customHeight="1">
      <c r="B11" t="s">
        <v>209</v>
      </c>
    </row>
    <row r="12" spans="1:2" ht="18.75" customHeight="1">
      <c r="B12" t="s">
        <v>211</v>
      </c>
    </row>
    <row r="13" spans="1:2" ht="18.75" customHeight="1">
      <c r="B13" t="s">
        <v>210</v>
      </c>
    </row>
    <row r="14" spans="1:2" ht="18.75" customHeight="1">
      <c r="B14" t="s">
        <v>214</v>
      </c>
    </row>
    <row r="15" spans="1:2" ht="18.75" customHeight="1">
      <c r="B15" t="s">
        <v>213</v>
      </c>
    </row>
    <row r="16" spans="1:2" ht="18.75" customHeight="1">
      <c r="B16" t="s">
        <v>210</v>
      </c>
    </row>
    <row r="17" spans="1:2" ht="18.75" customHeight="1">
      <c r="A17">
        <v>4</v>
      </c>
      <c r="B17" t="s">
        <v>215</v>
      </c>
    </row>
    <row r="18" spans="1:2" ht="18.75" customHeight="1">
      <c r="B18" t="s">
        <v>216</v>
      </c>
    </row>
    <row r="19" spans="1:2" ht="18.75" customHeight="1">
      <c r="B19" t="s">
        <v>218</v>
      </c>
    </row>
    <row r="20" spans="1:2" ht="18.75" customHeight="1">
      <c r="B20" t="s">
        <v>217</v>
      </c>
    </row>
    <row r="21" spans="1:2" ht="18.75" customHeight="1">
      <c r="B21" t="s">
        <v>219</v>
      </c>
    </row>
    <row r="22" spans="1:2" ht="18.75" customHeight="1">
      <c r="B22" t="s">
        <v>220</v>
      </c>
    </row>
    <row r="23" spans="1:2" ht="18.75" customHeight="1">
      <c r="B23" t="s">
        <v>217</v>
      </c>
    </row>
    <row r="24" spans="1:2" ht="18.75" customHeight="1">
      <c r="B24" t="s">
        <v>221</v>
      </c>
    </row>
    <row r="25" spans="1:2" ht="18.75" customHeight="1">
      <c r="B25" t="s">
        <v>223</v>
      </c>
    </row>
    <row r="26" spans="1:2" ht="18.75" customHeight="1">
      <c r="B26" s="189" t="s">
        <v>222</v>
      </c>
    </row>
    <row r="27" spans="1:2" ht="18.75" customHeight="1">
      <c r="B27" t="s">
        <v>224</v>
      </c>
    </row>
    <row r="28" spans="1:2" ht="18.75" customHeight="1">
      <c r="B28" t="s">
        <v>225</v>
      </c>
    </row>
    <row r="29" spans="1:2" ht="18.75" customHeight="1">
      <c r="B29" s="189" t="s">
        <v>222</v>
      </c>
    </row>
    <row r="30" spans="1:2" ht="18.75" customHeight="1">
      <c r="A30">
        <v>5</v>
      </c>
      <c r="B30" t="s">
        <v>226</v>
      </c>
    </row>
    <row r="31" spans="1:2" ht="18.75" customHeight="1">
      <c r="A31">
        <v>6</v>
      </c>
      <c r="B31" t="s">
        <v>227</v>
      </c>
    </row>
    <row r="32" spans="1:2" ht="18.75" customHeight="1">
      <c r="A32">
        <v>7</v>
      </c>
      <c r="B32" t="s">
        <v>228</v>
      </c>
    </row>
    <row r="33" spans="1:2" ht="18.75" customHeight="1">
      <c r="B33" t="s">
        <v>229</v>
      </c>
    </row>
    <row r="34" spans="1:2" ht="18.75" customHeight="1">
      <c r="B34" t="s">
        <v>230</v>
      </c>
    </row>
    <row r="35" spans="1:2" ht="18.75" customHeight="1">
      <c r="A35">
        <v>8</v>
      </c>
      <c r="B35" t="s">
        <v>409</v>
      </c>
    </row>
    <row r="36" spans="1:2" ht="18.75" customHeight="1">
      <c r="B36" t="s">
        <v>410</v>
      </c>
    </row>
    <row r="37" spans="1:2" ht="18.75" customHeight="1">
      <c r="B37" t="s">
        <v>411</v>
      </c>
    </row>
    <row r="38" spans="1:2" ht="18.75" customHeight="1">
      <c r="A38">
        <v>9</v>
      </c>
      <c r="B38" t="s">
        <v>237</v>
      </c>
    </row>
    <row r="39" spans="1:2" ht="18.75" customHeight="1">
      <c r="B39" t="s">
        <v>236</v>
      </c>
    </row>
    <row r="40" spans="1:2" ht="18.75" customHeight="1">
      <c r="B40" t="s">
        <v>238</v>
      </c>
    </row>
  </sheetData>
  <phoneticPr fontId="2"/>
  <pageMargins left="0.7" right="0.7" top="0.75" bottom="0.75" header="0.3" footer="0.3"/>
  <pageSetup paperSize="9" orientation="portrait" horizontalDpi="4294967293" verticalDpi="0" r:id="rId1"/>
</worksheet>
</file>

<file path=xl/worksheets/sheet16.xml><?xml version="1.0" encoding="utf-8"?>
<worksheet xmlns="http://schemas.openxmlformats.org/spreadsheetml/2006/main" xmlns:r="http://schemas.openxmlformats.org/officeDocument/2006/relationships">
  <dimension ref="A1:E27"/>
  <sheetViews>
    <sheetView workbookViewId="0">
      <selection activeCell="E6" sqref="E6"/>
    </sheetView>
  </sheetViews>
  <sheetFormatPr defaultRowHeight="30" customHeight="1"/>
  <cols>
    <col min="1" max="1" width="6.125" style="11" customWidth="1"/>
    <col min="2" max="2" width="18.875" style="10" customWidth="1"/>
    <col min="3" max="3" width="20.625" style="10" customWidth="1"/>
    <col min="4" max="4" width="22.75" style="10" customWidth="1"/>
    <col min="5" max="5" width="15.25" style="10" customWidth="1"/>
    <col min="6" max="16384" width="9" style="11"/>
  </cols>
  <sheetData>
    <row r="1" spans="1:5" ht="30" customHeight="1">
      <c r="B1" s="188" t="s">
        <v>201</v>
      </c>
      <c r="C1" s="188" t="s">
        <v>202</v>
      </c>
      <c r="D1" s="188" t="s">
        <v>203</v>
      </c>
      <c r="E1" s="188" t="s">
        <v>204</v>
      </c>
    </row>
    <row r="2" spans="1:5" ht="30" customHeight="1">
      <c r="A2" s="11">
        <v>1</v>
      </c>
      <c r="B2" s="188"/>
      <c r="C2" s="188"/>
      <c r="D2" s="188"/>
      <c r="E2" s="30"/>
    </row>
    <row r="3" spans="1:5" ht="30" customHeight="1">
      <c r="A3" s="11">
        <v>2</v>
      </c>
      <c r="B3" s="30"/>
      <c r="C3" s="30"/>
      <c r="D3" s="30"/>
      <c r="E3" s="30"/>
    </row>
    <row r="4" spans="1:5" ht="30" customHeight="1">
      <c r="A4" s="11">
        <v>3</v>
      </c>
      <c r="B4" s="30"/>
      <c r="C4" s="30"/>
      <c r="D4" s="30"/>
      <c r="E4" s="30"/>
    </row>
    <row r="5" spans="1:5" ht="30" customHeight="1">
      <c r="A5" s="11">
        <v>4</v>
      </c>
      <c r="B5" s="30"/>
      <c r="C5" s="30"/>
      <c r="D5" s="30"/>
      <c r="E5" s="30"/>
    </row>
    <row r="6" spans="1:5" ht="30" customHeight="1">
      <c r="A6" s="11">
        <v>5</v>
      </c>
      <c r="B6" s="30"/>
      <c r="C6" s="30"/>
      <c r="D6" s="30"/>
      <c r="E6" s="30"/>
    </row>
    <row r="7" spans="1:5" ht="30" customHeight="1">
      <c r="A7" s="11">
        <v>6</v>
      </c>
      <c r="B7" s="30"/>
      <c r="C7" s="30"/>
      <c r="D7" s="30"/>
      <c r="E7" s="30"/>
    </row>
    <row r="8" spans="1:5" ht="30" customHeight="1">
      <c r="A8" s="11">
        <v>7</v>
      </c>
      <c r="B8" s="30"/>
      <c r="C8" s="30"/>
      <c r="D8" s="30"/>
      <c r="E8" s="30"/>
    </row>
    <row r="9" spans="1:5" ht="30" customHeight="1">
      <c r="A9" s="11">
        <v>8</v>
      </c>
      <c r="B9" s="30"/>
      <c r="C9" s="30"/>
      <c r="D9" s="30"/>
      <c r="E9" s="30"/>
    </row>
    <row r="10" spans="1:5" ht="30" customHeight="1">
      <c r="A10" s="11">
        <v>9</v>
      </c>
      <c r="B10" s="30"/>
      <c r="C10" s="30"/>
      <c r="D10" s="30"/>
      <c r="E10" s="30"/>
    </row>
    <row r="11" spans="1:5" ht="30" customHeight="1">
      <c r="A11" s="11">
        <v>10</v>
      </c>
      <c r="B11" s="30"/>
      <c r="C11" s="30"/>
      <c r="D11" s="30"/>
      <c r="E11" s="30"/>
    </row>
    <row r="12" spans="1:5" ht="30" customHeight="1">
      <c r="A12" s="11">
        <v>11</v>
      </c>
      <c r="B12" s="30"/>
      <c r="C12" s="30"/>
      <c r="D12" s="30"/>
      <c r="E12" s="30"/>
    </row>
    <row r="13" spans="1:5" ht="30" customHeight="1">
      <c r="A13" s="11">
        <v>12</v>
      </c>
      <c r="B13" s="30"/>
      <c r="C13" s="30"/>
      <c r="D13" s="30"/>
      <c r="E13" s="30"/>
    </row>
    <row r="14" spans="1:5" ht="30" customHeight="1">
      <c r="A14" s="11">
        <v>13</v>
      </c>
      <c r="B14" s="30"/>
      <c r="C14" s="30"/>
      <c r="D14" s="30"/>
      <c r="E14" s="30"/>
    </row>
    <row r="15" spans="1:5" ht="30" customHeight="1">
      <c r="A15" s="11">
        <v>14</v>
      </c>
      <c r="B15" s="30"/>
      <c r="C15" s="30"/>
      <c r="D15" s="30"/>
      <c r="E15" s="30"/>
    </row>
    <row r="16" spans="1:5" ht="30" customHeight="1">
      <c r="A16" s="11">
        <v>15</v>
      </c>
      <c r="B16" s="30"/>
      <c r="C16" s="30"/>
      <c r="D16" s="30"/>
      <c r="E16" s="30"/>
    </row>
    <row r="17" spans="1:5" ht="30" customHeight="1">
      <c r="A17" s="11">
        <v>16</v>
      </c>
      <c r="B17" s="30"/>
      <c r="C17" s="30"/>
      <c r="D17" s="30"/>
      <c r="E17" s="30"/>
    </row>
    <row r="18" spans="1:5" ht="30" customHeight="1">
      <c r="A18" s="11">
        <v>17</v>
      </c>
      <c r="B18" s="30"/>
      <c r="C18" s="30"/>
      <c r="D18" s="30"/>
      <c r="E18" s="30"/>
    </row>
    <row r="19" spans="1:5" ht="30" customHeight="1">
      <c r="A19" s="11">
        <v>18</v>
      </c>
      <c r="B19" s="30"/>
      <c r="C19" s="30"/>
      <c r="D19" s="30"/>
      <c r="E19" s="30"/>
    </row>
    <row r="20" spans="1:5" ht="30" customHeight="1">
      <c r="A20" s="11">
        <v>19</v>
      </c>
      <c r="B20" s="30"/>
      <c r="C20" s="30"/>
      <c r="D20" s="30"/>
      <c r="E20" s="30"/>
    </row>
    <row r="21" spans="1:5" ht="30" customHeight="1">
      <c r="A21" s="11">
        <v>20</v>
      </c>
      <c r="B21" s="30"/>
      <c r="C21" s="30"/>
      <c r="D21" s="30"/>
      <c r="E21" s="30"/>
    </row>
    <row r="22" spans="1:5" ht="30" customHeight="1">
      <c r="A22" s="11">
        <v>21</v>
      </c>
      <c r="B22" s="30"/>
      <c r="C22" s="30"/>
      <c r="D22" s="30"/>
      <c r="E22" s="30"/>
    </row>
    <row r="23" spans="1:5" ht="30" customHeight="1">
      <c r="A23" s="11">
        <v>22</v>
      </c>
      <c r="B23" s="30"/>
      <c r="C23" s="30"/>
      <c r="D23" s="30"/>
      <c r="E23" s="30"/>
    </row>
    <row r="24" spans="1:5" ht="30" customHeight="1">
      <c r="A24" s="11">
        <v>23</v>
      </c>
      <c r="B24" s="30"/>
      <c r="C24" s="30"/>
      <c r="D24" s="30"/>
      <c r="E24" s="30"/>
    </row>
    <row r="25" spans="1:5" ht="30" customHeight="1">
      <c r="A25" s="11">
        <v>24</v>
      </c>
      <c r="B25" s="30"/>
      <c r="C25" s="30"/>
      <c r="D25" s="30"/>
      <c r="E25" s="30"/>
    </row>
    <row r="26" spans="1:5" ht="30" customHeight="1">
      <c r="A26" s="11">
        <v>25</v>
      </c>
      <c r="B26" s="30"/>
      <c r="C26" s="30"/>
      <c r="D26" s="30"/>
      <c r="E26" s="30"/>
    </row>
    <row r="27" spans="1:5" ht="30" customHeight="1">
      <c r="A27" s="11">
        <v>26</v>
      </c>
      <c r="B27" s="30"/>
      <c r="C27" s="30"/>
      <c r="D27" s="30"/>
      <c r="E27" s="30"/>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tabColor rgb="FFFFC000"/>
    <pageSetUpPr fitToPage="1"/>
  </sheetPr>
  <dimension ref="A1:W36"/>
  <sheetViews>
    <sheetView topLeftCell="D4" workbookViewId="0">
      <selection activeCell="H14" sqref="H14"/>
    </sheetView>
  </sheetViews>
  <sheetFormatPr defaultRowHeight="13.5"/>
  <cols>
    <col min="1" max="1" width="4.625" customWidth="1"/>
    <col min="2" max="2" width="12.75" customWidth="1"/>
    <col min="3" max="3" width="11.875" customWidth="1"/>
    <col min="4" max="4" width="14.125" customWidth="1"/>
    <col min="5" max="7" width="5.375" customWidth="1"/>
    <col min="8" max="11" width="10.375" customWidth="1"/>
    <col min="12" max="14" width="5.125" hidden="1" customWidth="1"/>
    <col min="15" max="15" width="11.875" customWidth="1"/>
    <col min="16" max="16" width="22" customWidth="1"/>
    <col min="17" max="17" width="6" customWidth="1"/>
    <col min="18" max="21" width="9.875" customWidth="1"/>
  </cols>
  <sheetData>
    <row r="1" spans="1:23" ht="33.75" customHeight="1" thickBot="1">
      <c r="A1" s="466" t="s">
        <v>423</v>
      </c>
      <c r="B1" s="466"/>
      <c r="C1" s="466"/>
      <c r="D1" s="466"/>
      <c r="E1" s="466"/>
      <c r="F1" s="466"/>
      <c r="G1" s="466"/>
      <c r="H1" s="466"/>
      <c r="I1" s="466"/>
      <c r="J1" s="466"/>
      <c r="K1" s="466"/>
      <c r="L1" s="466"/>
      <c r="M1" s="466"/>
      <c r="N1" s="466"/>
      <c r="O1" s="466"/>
      <c r="P1" s="466"/>
      <c r="Q1" s="466"/>
      <c r="R1" s="466"/>
      <c r="S1" s="466"/>
      <c r="T1" s="466"/>
    </row>
    <row r="2" spans="1:23" ht="22.5" customHeight="1" thickBot="1">
      <c r="B2" s="59" t="s">
        <v>73</v>
      </c>
      <c r="C2" s="60" t="s">
        <v>74</v>
      </c>
      <c r="D2" s="216" t="s">
        <v>311</v>
      </c>
      <c r="E2" s="61" t="s">
        <v>75</v>
      </c>
      <c r="F2" s="318" t="s">
        <v>313</v>
      </c>
      <c r="G2" s="319" t="s">
        <v>76</v>
      </c>
      <c r="H2" s="335">
        <v>42309</v>
      </c>
      <c r="I2" s="335">
        <v>42311</v>
      </c>
      <c r="J2" s="335">
        <v>42316</v>
      </c>
      <c r="K2" s="335">
        <v>42323</v>
      </c>
      <c r="L2" s="62" t="s">
        <v>76</v>
      </c>
      <c r="M2" s="222" t="s">
        <v>313</v>
      </c>
      <c r="N2" s="63" t="s">
        <v>77</v>
      </c>
      <c r="O2" s="371" t="s">
        <v>420</v>
      </c>
      <c r="P2" s="326" t="s">
        <v>165</v>
      </c>
      <c r="Q2" s="320" t="s">
        <v>78</v>
      </c>
      <c r="R2" s="43"/>
      <c r="S2" s="43"/>
      <c r="T2" s="43"/>
      <c r="U2" s="44"/>
    </row>
    <row r="3" spans="1:23" ht="22.5" customHeight="1">
      <c r="A3">
        <v>1</v>
      </c>
      <c r="B3" s="69" t="s">
        <v>17</v>
      </c>
      <c r="C3" s="207" t="s">
        <v>80</v>
      </c>
      <c r="D3" s="213"/>
      <c r="E3" s="220" t="s">
        <v>416</v>
      </c>
      <c r="F3" s="225" t="s">
        <v>475</v>
      </c>
      <c r="G3" s="220">
        <v>21</v>
      </c>
      <c r="H3" s="219"/>
      <c r="I3" s="219"/>
      <c r="J3" s="219"/>
      <c r="K3" s="219"/>
      <c r="L3" s="68"/>
      <c r="M3" s="67"/>
      <c r="N3" s="67"/>
      <c r="O3" s="370"/>
      <c r="P3" s="327"/>
      <c r="Q3" s="321">
        <v>1</v>
      </c>
      <c r="R3" s="43"/>
      <c r="S3" s="43"/>
      <c r="T3" s="43"/>
      <c r="U3" s="44"/>
    </row>
    <row r="4" spans="1:23" ht="22.5" customHeight="1">
      <c r="A4">
        <v>2</v>
      </c>
      <c r="B4" s="69" t="s">
        <v>13</v>
      </c>
      <c r="C4" s="207" t="s">
        <v>83</v>
      </c>
      <c r="D4" s="212"/>
      <c r="E4" s="215" t="s">
        <v>416</v>
      </c>
      <c r="F4" s="226" t="s">
        <v>476</v>
      </c>
      <c r="G4" s="215">
        <v>17</v>
      </c>
      <c r="H4" s="217"/>
      <c r="I4" s="227" t="s">
        <v>23</v>
      </c>
      <c r="J4" s="217"/>
      <c r="K4" s="217"/>
      <c r="L4" s="74"/>
      <c r="M4" s="73"/>
      <c r="N4" s="73"/>
      <c r="O4" s="374" t="s">
        <v>421</v>
      </c>
      <c r="P4" s="328"/>
      <c r="Q4" s="322">
        <v>2</v>
      </c>
      <c r="R4" s="70" t="s">
        <v>134</v>
      </c>
      <c r="S4" s="70" t="s">
        <v>135</v>
      </c>
      <c r="T4" s="70" t="s">
        <v>136</v>
      </c>
      <c r="U4" s="70" t="s">
        <v>137</v>
      </c>
    </row>
    <row r="5" spans="1:23" ht="22.5" customHeight="1">
      <c r="A5">
        <v>3</v>
      </c>
      <c r="B5" s="64" t="s">
        <v>12</v>
      </c>
      <c r="C5" s="208" t="s">
        <v>161</v>
      </c>
      <c r="D5" s="384"/>
      <c r="E5" s="215" t="s">
        <v>416</v>
      </c>
      <c r="F5" s="226" t="s">
        <v>492</v>
      </c>
      <c r="G5" s="215">
        <v>21</v>
      </c>
      <c r="H5" s="217"/>
      <c r="I5" s="217"/>
      <c r="J5" s="217"/>
      <c r="K5" s="217"/>
      <c r="L5" s="74"/>
      <c r="M5" s="73"/>
      <c r="N5" s="73"/>
      <c r="O5" s="372">
        <v>42298</v>
      </c>
      <c r="P5" s="329"/>
      <c r="Q5" s="322">
        <v>3</v>
      </c>
      <c r="R5" s="402" t="s">
        <v>17</v>
      </c>
      <c r="S5" s="402" t="s">
        <v>13</v>
      </c>
      <c r="T5" s="399" t="s">
        <v>12</v>
      </c>
      <c r="U5" s="399" t="s">
        <v>412</v>
      </c>
    </row>
    <row r="6" spans="1:23" ht="22.5" customHeight="1">
      <c r="A6">
        <v>4</v>
      </c>
      <c r="B6" s="69" t="s">
        <v>239</v>
      </c>
      <c r="C6" s="363" t="s">
        <v>81</v>
      </c>
      <c r="D6" s="213"/>
      <c r="E6" s="215" t="s">
        <v>416</v>
      </c>
      <c r="F6" s="226" t="s">
        <v>472</v>
      </c>
      <c r="G6" s="215">
        <v>11</v>
      </c>
      <c r="H6" s="388" t="s">
        <v>452</v>
      </c>
      <c r="I6" s="217"/>
      <c r="J6" s="217"/>
      <c r="K6" s="217"/>
      <c r="L6" s="68"/>
      <c r="M6" s="67"/>
      <c r="N6" s="67"/>
      <c r="O6" s="370"/>
      <c r="P6" s="329"/>
      <c r="Q6" s="322">
        <v>4</v>
      </c>
      <c r="R6" s="399" t="s">
        <v>21</v>
      </c>
      <c r="S6" s="401" t="s">
        <v>7</v>
      </c>
      <c r="T6" s="399" t="s">
        <v>167</v>
      </c>
      <c r="U6" s="399" t="s">
        <v>4</v>
      </c>
      <c r="W6" s="45"/>
    </row>
    <row r="7" spans="1:23" ht="22.5" customHeight="1">
      <c r="A7">
        <v>5</v>
      </c>
      <c r="B7" s="361" t="s">
        <v>4</v>
      </c>
      <c r="C7" s="362" t="s">
        <v>79</v>
      </c>
      <c r="D7" s="218"/>
      <c r="E7" s="215" t="s">
        <v>416</v>
      </c>
      <c r="F7" s="225" t="s">
        <v>494</v>
      </c>
      <c r="G7" s="220">
        <v>9</v>
      </c>
      <c r="H7" s="217"/>
      <c r="I7" s="217"/>
      <c r="J7" s="389" t="s">
        <v>452</v>
      </c>
      <c r="K7" s="217"/>
      <c r="L7" s="68"/>
      <c r="M7" s="67"/>
      <c r="N7" s="67"/>
      <c r="O7" s="386">
        <v>42293</v>
      </c>
      <c r="P7" s="328" t="s">
        <v>448</v>
      </c>
      <c r="Q7" s="322">
        <v>5</v>
      </c>
      <c r="R7" s="400" t="s">
        <v>9</v>
      </c>
      <c r="S7" s="400" t="s">
        <v>93</v>
      </c>
      <c r="T7" s="399" t="s">
        <v>16</v>
      </c>
      <c r="U7" s="401" t="s">
        <v>413</v>
      </c>
    </row>
    <row r="8" spans="1:23" ht="22.5" customHeight="1">
      <c r="A8">
        <v>6</v>
      </c>
      <c r="B8" s="69" t="s">
        <v>167</v>
      </c>
      <c r="C8" s="207" t="s">
        <v>240</v>
      </c>
      <c r="D8" s="213"/>
      <c r="E8" s="220" t="s">
        <v>416</v>
      </c>
      <c r="F8" s="225" t="s">
        <v>484</v>
      </c>
      <c r="G8" s="220">
        <v>13</v>
      </c>
      <c r="H8" s="388" t="s">
        <v>23</v>
      </c>
      <c r="I8" s="217"/>
      <c r="J8" s="217"/>
      <c r="K8" s="217"/>
      <c r="L8" s="66"/>
      <c r="M8" s="67"/>
      <c r="N8" s="67"/>
      <c r="O8" s="372">
        <v>42293</v>
      </c>
      <c r="P8" s="377"/>
      <c r="Q8" s="321">
        <v>6</v>
      </c>
      <c r="R8" s="401" t="s">
        <v>5</v>
      </c>
      <c r="S8" s="400" t="s">
        <v>14</v>
      </c>
      <c r="T8" s="401" t="s">
        <v>18</v>
      </c>
      <c r="U8" s="399" t="s">
        <v>11</v>
      </c>
    </row>
    <row r="9" spans="1:23" ht="22.5" customHeight="1">
      <c r="A9">
        <v>7</v>
      </c>
      <c r="B9" s="69" t="s">
        <v>7</v>
      </c>
      <c r="C9" s="209" t="s">
        <v>428</v>
      </c>
      <c r="D9" s="212"/>
      <c r="E9" s="220" t="s">
        <v>416</v>
      </c>
      <c r="F9" s="225" t="s">
        <v>483</v>
      </c>
      <c r="G9" s="220">
        <v>10</v>
      </c>
      <c r="H9" s="217"/>
      <c r="I9" s="217"/>
      <c r="J9" s="217"/>
      <c r="K9" s="217"/>
      <c r="L9" s="68"/>
      <c r="M9" s="67"/>
      <c r="N9" s="67"/>
      <c r="O9" s="370"/>
      <c r="P9" s="327"/>
      <c r="Q9" s="322">
        <v>7</v>
      </c>
      <c r="R9" s="404" t="s">
        <v>449</v>
      </c>
      <c r="S9" s="400" t="s">
        <v>180</v>
      </c>
      <c r="T9" s="415" t="s">
        <v>8</v>
      </c>
      <c r="U9" s="422" t="s">
        <v>19</v>
      </c>
      <c r="V9" s="70"/>
    </row>
    <row r="10" spans="1:23" ht="22.5" customHeight="1">
      <c r="A10" s="45">
        <v>8</v>
      </c>
      <c r="B10" s="75" t="s">
        <v>21</v>
      </c>
      <c r="C10" s="210" t="s">
        <v>312</v>
      </c>
      <c r="D10" s="213"/>
      <c r="E10" s="220" t="s">
        <v>416</v>
      </c>
      <c r="F10" s="225" t="s">
        <v>495</v>
      </c>
      <c r="G10" s="220">
        <v>17</v>
      </c>
      <c r="H10" s="217"/>
      <c r="I10" s="217"/>
      <c r="J10" s="217"/>
      <c r="K10" s="217"/>
      <c r="L10" s="68"/>
      <c r="M10" s="67"/>
      <c r="N10" s="67"/>
      <c r="O10" s="372">
        <v>42292</v>
      </c>
      <c r="P10" s="330"/>
      <c r="Q10" s="322">
        <v>8</v>
      </c>
      <c r="R10" s="125"/>
      <c r="S10" s="317"/>
      <c r="T10" s="125"/>
      <c r="U10" s="125"/>
      <c r="V10" s="125"/>
    </row>
    <row r="11" spans="1:23" ht="22.5" customHeight="1">
      <c r="A11" s="45">
        <v>9</v>
      </c>
      <c r="B11" s="69" t="s">
        <v>9</v>
      </c>
      <c r="C11" s="207" t="s">
        <v>162</v>
      </c>
      <c r="D11" s="213"/>
      <c r="E11" s="220" t="s">
        <v>416</v>
      </c>
      <c r="F11" s="225" t="s">
        <v>471</v>
      </c>
      <c r="G11" s="220">
        <v>14</v>
      </c>
      <c r="H11" s="217"/>
      <c r="I11" s="217"/>
      <c r="J11" s="217"/>
      <c r="K11" s="217"/>
      <c r="L11" s="74"/>
      <c r="M11" s="73"/>
      <c r="N11" s="73"/>
      <c r="O11" s="372">
        <v>42279</v>
      </c>
      <c r="P11" s="330"/>
      <c r="Q11" s="321">
        <v>9</v>
      </c>
      <c r="R11" s="132"/>
      <c r="S11" s="317" t="s">
        <v>482</v>
      </c>
      <c r="T11" s="125"/>
      <c r="U11" s="132"/>
    </row>
    <row r="12" spans="1:23" ht="22.5" customHeight="1">
      <c r="A12" s="45">
        <v>10</v>
      </c>
      <c r="B12" s="74" t="s">
        <v>93</v>
      </c>
      <c r="C12" s="211" t="s">
        <v>163</v>
      </c>
      <c r="D12" s="220"/>
      <c r="E12" s="215" t="s">
        <v>416</v>
      </c>
      <c r="F12" s="226" t="s">
        <v>471</v>
      </c>
      <c r="G12" s="215">
        <v>12</v>
      </c>
      <c r="H12" s="217" t="s">
        <v>415</v>
      </c>
      <c r="I12" s="217" t="s">
        <v>414</v>
      </c>
      <c r="J12" s="217" t="s">
        <v>414</v>
      </c>
      <c r="K12" s="217"/>
      <c r="L12" s="74"/>
      <c r="M12" s="73"/>
      <c r="N12" s="73"/>
      <c r="O12" s="372">
        <v>42296</v>
      </c>
      <c r="P12" s="327"/>
      <c r="Q12" s="322">
        <v>10</v>
      </c>
      <c r="R12" s="132"/>
      <c r="S12" s="70"/>
      <c r="T12" s="132"/>
      <c r="U12" s="132"/>
    </row>
    <row r="13" spans="1:23" ht="22.5" customHeight="1">
      <c r="A13" s="45">
        <v>11</v>
      </c>
      <c r="B13" s="195" t="s">
        <v>16</v>
      </c>
      <c r="C13" s="210" t="s">
        <v>440</v>
      </c>
      <c r="D13" s="212"/>
      <c r="E13" s="215" t="s">
        <v>416</v>
      </c>
      <c r="F13" s="226" t="s">
        <v>479</v>
      </c>
      <c r="G13" s="215">
        <v>17</v>
      </c>
      <c r="H13" s="217" t="s">
        <v>415</v>
      </c>
      <c r="I13" s="217"/>
      <c r="J13" s="217"/>
      <c r="K13" s="217"/>
      <c r="L13" s="74"/>
      <c r="M13" s="73"/>
      <c r="N13" s="73"/>
      <c r="O13" s="373">
        <v>42297</v>
      </c>
      <c r="P13" s="331"/>
      <c r="Q13" s="321">
        <v>11</v>
      </c>
      <c r="R13" s="76"/>
      <c r="S13" s="76"/>
      <c r="T13" s="70"/>
      <c r="U13" s="77"/>
    </row>
    <row r="14" spans="1:23" ht="22.5" customHeight="1" thickBot="1">
      <c r="A14" s="45">
        <v>12</v>
      </c>
      <c r="B14" s="69" t="s">
        <v>87</v>
      </c>
      <c r="C14" s="207" t="s">
        <v>88</v>
      </c>
      <c r="D14" s="213"/>
      <c r="E14" s="215" t="s">
        <v>416</v>
      </c>
      <c r="F14" s="226" t="s">
        <v>473</v>
      </c>
      <c r="G14" s="215">
        <v>8</v>
      </c>
      <c r="H14" s="217"/>
      <c r="I14" s="217"/>
      <c r="J14" s="217"/>
      <c r="K14" s="217"/>
      <c r="L14" s="68"/>
      <c r="M14" s="67"/>
      <c r="N14" s="67"/>
      <c r="O14" s="372">
        <v>42297</v>
      </c>
      <c r="P14" s="328"/>
      <c r="Q14" s="322">
        <v>12</v>
      </c>
      <c r="R14" s="71"/>
      <c r="S14" s="70"/>
      <c r="T14" s="76"/>
      <c r="U14" s="77"/>
    </row>
    <row r="15" spans="1:23" ht="22.5" customHeight="1" thickBot="1">
      <c r="A15" s="45">
        <v>13</v>
      </c>
      <c r="B15" s="64" t="s">
        <v>11</v>
      </c>
      <c r="C15" s="385" t="s">
        <v>314</v>
      </c>
      <c r="D15" s="212"/>
      <c r="E15" s="220" t="s">
        <v>416</v>
      </c>
      <c r="F15" s="225" t="s">
        <v>469</v>
      </c>
      <c r="G15" s="220"/>
      <c r="H15" s="217"/>
      <c r="I15" s="217"/>
      <c r="J15" s="217"/>
      <c r="K15" s="217"/>
      <c r="L15" s="74"/>
      <c r="M15" s="73"/>
      <c r="N15" s="73"/>
      <c r="O15" s="373">
        <v>42297</v>
      </c>
      <c r="P15" s="332"/>
      <c r="Q15" s="321">
        <v>13</v>
      </c>
      <c r="R15" s="78"/>
      <c r="S15" s="467" t="s">
        <v>84</v>
      </c>
      <c r="T15" s="468"/>
      <c r="U15" s="469"/>
    </row>
    <row r="16" spans="1:23" ht="22.5" customHeight="1">
      <c r="A16" s="45">
        <v>14</v>
      </c>
      <c r="B16" s="69" t="s">
        <v>18</v>
      </c>
      <c r="C16" s="207" t="s">
        <v>90</v>
      </c>
      <c r="D16" s="212"/>
      <c r="E16" s="220" t="s">
        <v>416</v>
      </c>
      <c r="F16" s="225" t="s">
        <v>481</v>
      </c>
      <c r="G16" s="220">
        <v>11</v>
      </c>
      <c r="H16" s="217"/>
      <c r="I16" s="217"/>
      <c r="J16" s="217"/>
      <c r="K16" s="217"/>
      <c r="L16" s="74"/>
      <c r="M16" s="73"/>
      <c r="N16" s="67"/>
      <c r="O16" s="370"/>
      <c r="P16" s="375" t="s">
        <v>426</v>
      </c>
      <c r="Q16" s="322">
        <v>14</v>
      </c>
      <c r="R16" s="384" t="s">
        <v>85</v>
      </c>
      <c r="S16" s="470" t="s">
        <v>377</v>
      </c>
      <c r="T16" s="471"/>
      <c r="U16" s="472"/>
    </row>
    <row r="17" spans="1:23" ht="22.5" customHeight="1">
      <c r="A17" s="45">
        <v>15</v>
      </c>
      <c r="B17" s="74" t="s">
        <v>14</v>
      </c>
      <c r="C17" s="211" t="s">
        <v>241</v>
      </c>
      <c r="D17" s="215"/>
      <c r="E17" s="215" t="s">
        <v>416</v>
      </c>
      <c r="F17" s="226" t="s">
        <v>470</v>
      </c>
      <c r="G17" s="215">
        <v>7</v>
      </c>
      <c r="H17" s="217"/>
      <c r="I17" s="227" t="s">
        <v>23</v>
      </c>
      <c r="J17" s="217"/>
      <c r="K17" s="217"/>
      <c r="L17" s="74"/>
      <c r="M17" s="73"/>
      <c r="N17" s="73"/>
      <c r="O17" s="373">
        <v>42298</v>
      </c>
      <c r="P17" s="331"/>
      <c r="Q17" s="321">
        <v>15</v>
      </c>
      <c r="R17" s="72" t="s">
        <v>86</v>
      </c>
      <c r="S17" s="473" t="s">
        <v>378</v>
      </c>
      <c r="T17" s="474"/>
      <c r="U17" s="475"/>
    </row>
    <row r="18" spans="1:23" ht="22.5" customHeight="1">
      <c r="A18" s="45">
        <v>16</v>
      </c>
      <c r="B18" s="69" t="s">
        <v>5</v>
      </c>
      <c r="C18" s="207" t="s">
        <v>166</v>
      </c>
      <c r="D18" s="212"/>
      <c r="E18" s="215" t="s">
        <v>416</v>
      </c>
      <c r="F18" s="226" t="s">
        <v>471</v>
      </c>
      <c r="G18" s="215">
        <v>13</v>
      </c>
      <c r="H18" s="217"/>
      <c r="I18" s="217"/>
      <c r="J18" s="217"/>
      <c r="K18" s="217"/>
      <c r="L18" s="74"/>
      <c r="M18" s="73"/>
      <c r="N18" s="73"/>
      <c r="O18" s="373">
        <v>42292</v>
      </c>
      <c r="P18" s="331"/>
      <c r="Q18" s="321">
        <v>16</v>
      </c>
      <c r="R18" s="72" t="s">
        <v>77</v>
      </c>
      <c r="S18" s="476" t="s">
        <v>632</v>
      </c>
      <c r="T18" s="477"/>
      <c r="U18" s="478"/>
      <c r="W18" s="79"/>
    </row>
    <row r="19" spans="1:23" ht="22.5" customHeight="1">
      <c r="A19" s="45">
        <v>17</v>
      </c>
      <c r="B19" s="425" t="s">
        <v>499</v>
      </c>
      <c r="C19" s="209" t="s">
        <v>439</v>
      </c>
      <c r="D19" s="212"/>
      <c r="E19" s="215" t="s">
        <v>416</v>
      </c>
      <c r="F19" s="226" t="s">
        <v>480</v>
      </c>
      <c r="G19" s="215">
        <v>3</v>
      </c>
      <c r="H19" s="217"/>
      <c r="I19" s="217"/>
      <c r="J19" s="217"/>
      <c r="K19" s="217"/>
      <c r="L19" s="74"/>
      <c r="M19" s="73"/>
      <c r="N19" s="73"/>
      <c r="O19" s="382" t="s">
        <v>438</v>
      </c>
      <c r="P19" s="331" t="s">
        <v>451</v>
      </c>
      <c r="Q19" s="321">
        <v>17</v>
      </c>
      <c r="R19" s="482" t="s">
        <v>89</v>
      </c>
      <c r="S19" s="476" t="s">
        <v>633</v>
      </c>
      <c r="T19" s="477"/>
      <c r="U19" s="478"/>
    </row>
    <row r="20" spans="1:23" ht="22.5" customHeight="1">
      <c r="A20" s="45">
        <v>18</v>
      </c>
      <c r="B20" s="206" t="s">
        <v>10</v>
      </c>
      <c r="C20" s="209" t="s">
        <v>417</v>
      </c>
      <c r="D20" s="212"/>
      <c r="E20" s="215" t="s">
        <v>416</v>
      </c>
      <c r="F20" s="226" t="s">
        <v>474</v>
      </c>
      <c r="G20" s="215">
        <v>8</v>
      </c>
      <c r="H20" s="217"/>
      <c r="I20" s="217"/>
      <c r="J20" s="217"/>
      <c r="K20" s="391" t="s">
        <v>23</v>
      </c>
      <c r="L20" s="74"/>
      <c r="M20" s="73"/>
      <c r="N20" s="67"/>
      <c r="O20" s="372">
        <v>42292</v>
      </c>
      <c r="P20" s="329"/>
      <c r="Q20" s="321">
        <v>18</v>
      </c>
      <c r="R20" s="483"/>
      <c r="S20" s="476" t="s">
        <v>615</v>
      </c>
      <c r="T20" s="477"/>
      <c r="U20" s="478"/>
    </row>
    <row r="21" spans="1:23" ht="22.5" customHeight="1">
      <c r="A21" s="45">
        <v>19</v>
      </c>
      <c r="B21" s="69" t="s">
        <v>8</v>
      </c>
      <c r="C21" s="209" t="s">
        <v>444</v>
      </c>
      <c r="D21" s="213"/>
      <c r="E21" s="215" t="s">
        <v>416</v>
      </c>
      <c r="F21" s="226" t="s">
        <v>493</v>
      </c>
      <c r="G21" s="215">
        <v>16</v>
      </c>
      <c r="H21" s="217"/>
      <c r="I21" s="217"/>
      <c r="J21" s="217"/>
      <c r="K21" s="217"/>
      <c r="L21" s="74"/>
      <c r="M21" s="73"/>
      <c r="N21" s="73"/>
      <c r="O21" s="373">
        <v>42297</v>
      </c>
      <c r="P21" s="332"/>
      <c r="Q21" s="323">
        <v>19</v>
      </c>
      <c r="R21" s="484" t="s">
        <v>91</v>
      </c>
      <c r="S21" s="473" t="s">
        <v>634</v>
      </c>
      <c r="T21" s="474"/>
      <c r="U21" s="475"/>
    </row>
    <row r="22" spans="1:23" ht="22.5" customHeight="1">
      <c r="A22" s="45">
        <v>20</v>
      </c>
      <c r="B22" s="69" t="s">
        <v>19</v>
      </c>
      <c r="C22" s="207" t="s">
        <v>92</v>
      </c>
      <c r="D22" s="213"/>
      <c r="E22" s="215" t="s">
        <v>416</v>
      </c>
      <c r="F22" s="226" t="s">
        <v>496</v>
      </c>
      <c r="G22" s="215">
        <v>9</v>
      </c>
      <c r="H22" s="217"/>
      <c r="I22" s="217"/>
      <c r="J22" s="217"/>
      <c r="K22" s="217"/>
      <c r="L22" s="74"/>
      <c r="M22" s="73"/>
      <c r="N22" s="73"/>
      <c r="O22" s="373">
        <v>42303</v>
      </c>
      <c r="P22" s="333"/>
      <c r="Q22" s="321">
        <v>21</v>
      </c>
      <c r="R22" s="485"/>
      <c r="S22" s="476" t="s">
        <v>616</v>
      </c>
      <c r="T22" s="477"/>
      <c r="U22" s="478"/>
    </row>
    <row r="23" spans="1:23" ht="22.5" customHeight="1">
      <c r="A23">
        <v>21</v>
      </c>
      <c r="B23" s="424" t="s">
        <v>498</v>
      </c>
      <c r="C23" s="385" t="s">
        <v>441</v>
      </c>
      <c r="D23" s="212"/>
      <c r="E23" s="220" t="s">
        <v>416</v>
      </c>
      <c r="F23" s="421" t="s">
        <v>496</v>
      </c>
      <c r="G23" s="220">
        <v>6</v>
      </c>
      <c r="H23" s="219" t="s">
        <v>424</v>
      </c>
      <c r="I23" s="219" t="s">
        <v>424</v>
      </c>
      <c r="J23" s="390" t="s">
        <v>452</v>
      </c>
      <c r="K23" s="67"/>
      <c r="L23" s="68"/>
      <c r="M23" s="67"/>
      <c r="N23" s="67"/>
      <c r="O23" s="373">
        <v>42292</v>
      </c>
      <c r="P23" s="331" t="s">
        <v>450</v>
      </c>
      <c r="Q23" s="324" t="s">
        <v>138</v>
      </c>
      <c r="R23" s="221" t="s">
        <v>371</v>
      </c>
      <c r="S23" s="486" t="s">
        <v>372</v>
      </c>
      <c r="T23" s="487"/>
      <c r="U23" s="488"/>
    </row>
    <row r="24" spans="1:23" ht="22.5" customHeight="1">
      <c r="A24">
        <v>22</v>
      </c>
      <c r="B24" s="74" t="s">
        <v>20</v>
      </c>
      <c r="C24" s="207" t="s">
        <v>164</v>
      </c>
      <c r="D24" s="213"/>
      <c r="E24" s="221" t="s">
        <v>477</v>
      </c>
      <c r="F24" s="317"/>
      <c r="G24" s="221"/>
      <c r="H24" s="217" t="s">
        <v>415</v>
      </c>
      <c r="I24" s="217"/>
      <c r="J24" s="217" t="s">
        <v>424</v>
      </c>
      <c r="K24" s="217"/>
      <c r="L24" s="74"/>
      <c r="M24" s="73"/>
      <c r="N24" s="73"/>
      <c r="O24" s="373">
        <v>42286</v>
      </c>
      <c r="P24" s="332"/>
      <c r="Q24" s="321">
        <v>20</v>
      </c>
      <c r="R24" s="337" t="s">
        <v>381</v>
      </c>
      <c r="S24" s="473" t="s">
        <v>617</v>
      </c>
      <c r="T24" s="474"/>
      <c r="U24" s="475"/>
    </row>
    <row r="25" spans="1:23" ht="22.5" customHeight="1">
      <c r="A25">
        <v>23</v>
      </c>
      <c r="B25" s="64" t="s">
        <v>82</v>
      </c>
      <c r="C25" s="403" t="s">
        <v>478</v>
      </c>
      <c r="D25" s="212"/>
      <c r="E25" s="215" t="s">
        <v>477</v>
      </c>
      <c r="F25" s="340"/>
      <c r="G25" s="215">
        <v>3</v>
      </c>
      <c r="H25" s="217"/>
      <c r="I25" s="217"/>
      <c r="J25" s="73"/>
      <c r="K25" s="217"/>
      <c r="L25" s="74"/>
      <c r="M25" s="73"/>
      <c r="N25" s="73"/>
      <c r="O25" s="372">
        <v>42298</v>
      </c>
      <c r="P25" s="327"/>
      <c r="Q25" s="369" t="s">
        <v>138</v>
      </c>
      <c r="R25" s="337" t="s">
        <v>382</v>
      </c>
      <c r="S25" s="473" t="s">
        <v>384</v>
      </c>
      <c r="T25" s="489"/>
      <c r="U25" s="490"/>
    </row>
    <row r="26" spans="1:23" ht="22.5" customHeight="1" thickBot="1">
      <c r="A26">
        <v>24</v>
      </c>
      <c r="B26" s="81" t="s">
        <v>6</v>
      </c>
      <c r="C26" s="232" t="s">
        <v>432</v>
      </c>
      <c r="D26" s="231"/>
      <c r="E26" s="231" t="s">
        <v>431</v>
      </c>
      <c r="F26" s="338"/>
      <c r="G26" s="231"/>
      <c r="H26" s="82"/>
      <c r="I26" s="82"/>
      <c r="J26" s="82"/>
      <c r="K26" s="82"/>
      <c r="L26" s="81"/>
      <c r="M26" s="82"/>
      <c r="N26" s="82"/>
      <c r="O26" s="378">
        <v>42296</v>
      </c>
      <c r="P26" s="334"/>
      <c r="Q26" s="325" t="s">
        <v>138</v>
      </c>
      <c r="R26" s="339" t="s">
        <v>172</v>
      </c>
      <c r="S26" s="479" t="s">
        <v>176</v>
      </c>
      <c r="T26" s="480"/>
      <c r="U26" s="481"/>
    </row>
    <row r="27" spans="1:23" ht="17.25">
      <c r="B27" s="423" t="s">
        <v>497</v>
      </c>
      <c r="S27" s="38"/>
      <c r="T27" s="38"/>
    </row>
    <row r="28" spans="1:23" ht="17.25">
      <c r="R28" s="46"/>
      <c r="S28" s="38"/>
      <c r="T28" s="38"/>
      <c r="U28" s="49"/>
    </row>
    <row r="29" spans="1:23" ht="17.25">
      <c r="R29" s="46"/>
      <c r="S29" s="38"/>
      <c r="T29" s="38"/>
    </row>
    <row r="30" spans="1:23" ht="17.25">
      <c r="S30" s="38"/>
      <c r="T30" s="38"/>
    </row>
    <row r="31" spans="1:23" ht="17.25">
      <c r="S31" s="38"/>
      <c r="T31" s="38"/>
    </row>
    <row r="32" spans="1:23" ht="17.25">
      <c r="S32" s="38"/>
      <c r="T32" s="38"/>
    </row>
    <row r="33" spans="19:20" ht="17.25">
      <c r="S33" s="38"/>
      <c r="T33" s="38"/>
    </row>
    <row r="34" spans="19:20" ht="17.25">
      <c r="S34" s="38"/>
      <c r="T34" s="38"/>
    </row>
    <row r="35" spans="19:20" ht="17.25">
      <c r="S35" s="38"/>
      <c r="T35" s="38"/>
    </row>
    <row r="36" spans="19:20" ht="17.25">
      <c r="S36" s="38"/>
      <c r="T36" s="38"/>
    </row>
  </sheetData>
  <mergeCells count="15">
    <mergeCell ref="R19:R20"/>
    <mergeCell ref="S19:U19"/>
    <mergeCell ref="S20:U20"/>
    <mergeCell ref="A1:T1"/>
    <mergeCell ref="S15:U15"/>
    <mergeCell ref="S16:U16"/>
    <mergeCell ref="S17:U17"/>
    <mergeCell ref="S18:U18"/>
    <mergeCell ref="S26:U26"/>
    <mergeCell ref="R21:R22"/>
    <mergeCell ref="S21:U21"/>
    <mergeCell ref="S22:U22"/>
    <mergeCell ref="S23:U23"/>
    <mergeCell ref="S24:U24"/>
    <mergeCell ref="S25:U25"/>
  </mergeCells>
  <phoneticPr fontId="2"/>
  <pageMargins left="0.2" right="0.25" top="0.75" bottom="0.75" header="0.3" footer="0.3"/>
  <pageSetup paperSize="9" scale="81" orientation="landscape" r:id="rId1"/>
  <headerFooter alignWithMargins="0"/>
</worksheet>
</file>

<file path=xl/worksheets/sheet3.xml><?xml version="1.0" encoding="utf-8"?>
<worksheet xmlns="http://schemas.openxmlformats.org/spreadsheetml/2006/main" xmlns:r="http://schemas.openxmlformats.org/officeDocument/2006/relationships">
  <sheetPr>
    <tabColor rgb="FFFFC000"/>
    <pageSetUpPr fitToPage="1"/>
  </sheetPr>
  <dimension ref="A2:E27"/>
  <sheetViews>
    <sheetView workbookViewId="0">
      <selection activeCell="E5" sqref="E5"/>
    </sheetView>
  </sheetViews>
  <sheetFormatPr defaultRowHeight="13.5"/>
  <cols>
    <col min="1" max="1" width="9" style="11"/>
    <col min="2" max="2" width="17" style="11" bestFit="1" customWidth="1"/>
    <col min="3" max="16384" width="9" style="11"/>
  </cols>
  <sheetData>
    <row r="2" spans="1:5" ht="21">
      <c r="E2" s="25" t="s">
        <v>168</v>
      </c>
    </row>
    <row r="3" spans="1:5">
      <c r="A3" s="11" t="s">
        <v>94</v>
      </c>
      <c r="B3" s="36" t="s">
        <v>17</v>
      </c>
      <c r="E3" s="11" t="s">
        <v>574</v>
      </c>
    </row>
    <row r="4" spans="1:5">
      <c r="A4" s="11" t="s">
        <v>95</v>
      </c>
      <c r="B4" s="138" t="s">
        <v>21</v>
      </c>
      <c r="E4" s="11" t="s">
        <v>623</v>
      </c>
    </row>
    <row r="5" spans="1:5">
      <c r="A5" s="11" t="s">
        <v>96</v>
      </c>
      <c r="B5" s="36" t="s">
        <v>9</v>
      </c>
      <c r="E5" s="233" t="s">
        <v>622</v>
      </c>
    </row>
    <row r="6" spans="1:5">
      <c r="A6" s="11" t="s">
        <v>97</v>
      </c>
      <c r="B6" s="138" t="s">
        <v>5</v>
      </c>
      <c r="E6" s="11" t="s">
        <v>143</v>
      </c>
    </row>
    <row r="7" spans="1:5">
      <c r="A7" s="11" t="s">
        <v>98</v>
      </c>
      <c r="B7" s="397" t="s">
        <v>462</v>
      </c>
      <c r="E7" s="11" t="s">
        <v>575</v>
      </c>
    </row>
    <row r="8" spans="1:5">
      <c r="A8" s="11" t="s">
        <v>99</v>
      </c>
      <c r="B8" s="36" t="s">
        <v>13</v>
      </c>
      <c r="E8" s="11" t="s">
        <v>142</v>
      </c>
    </row>
    <row r="9" spans="1:5">
      <c r="A9" s="11" t="s">
        <v>100</v>
      </c>
      <c r="B9" s="138" t="s">
        <v>7</v>
      </c>
      <c r="E9" s="11" t="s">
        <v>576</v>
      </c>
    </row>
    <row r="10" spans="1:5">
      <c r="A10" s="11" t="s">
        <v>101</v>
      </c>
      <c r="B10" s="36" t="s">
        <v>93</v>
      </c>
      <c r="E10" s="11" t="s">
        <v>577</v>
      </c>
    </row>
    <row r="11" spans="1:5">
      <c r="A11" s="11" t="s">
        <v>102</v>
      </c>
      <c r="B11" s="36" t="s">
        <v>14</v>
      </c>
      <c r="E11" s="11" t="s">
        <v>607</v>
      </c>
    </row>
    <row r="12" spans="1:5">
      <c r="A12" s="11" t="s">
        <v>103</v>
      </c>
      <c r="B12" s="36" t="s">
        <v>180</v>
      </c>
      <c r="E12" s="11" t="s">
        <v>374</v>
      </c>
    </row>
    <row r="13" spans="1:5">
      <c r="A13" s="11" t="s">
        <v>104</v>
      </c>
      <c r="B13" s="138" t="s">
        <v>12</v>
      </c>
      <c r="E13" s="11" t="s">
        <v>178</v>
      </c>
    </row>
    <row r="14" spans="1:5">
      <c r="A14" s="11" t="s">
        <v>105</v>
      </c>
      <c r="B14" s="138" t="s">
        <v>167</v>
      </c>
      <c r="E14" s="11" t="s">
        <v>580</v>
      </c>
    </row>
    <row r="15" spans="1:5">
      <c r="A15" s="11" t="s">
        <v>106</v>
      </c>
      <c r="B15" s="138" t="s">
        <v>16</v>
      </c>
      <c r="E15" s="233" t="s">
        <v>582</v>
      </c>
    </row>
    <row r="16" spans="1:5">
      <c r="A16" s="11" t="s">
        <v>107</v>
      </c>
      <c r="B16" s="138" t="s">
        <v>18</v>
      </c>
      <c r="E16" s="233" t="s">
        <v>578</v>
      </c>
    </row>
    <row r="17" spans="1:5">
      <c r="A17" s="11" t="s">
        <v>108</v>
      </c>
      <c r="B17" s="138" t="s">
        <v>8</v>
      </c>
      <c r="E17" s="233" t="s">
        <v>579</v>
      </c>
    </row>
    <row r="18" spans="1:5">
      <c r="A18" s="11" t="s">
        <v>109</v>
      </c>
      <c r="B18" s="138" t="s">
        <v>412</v>
      </c>
      <c r="E18" s="233" t="s">
        <v>583</v>
      </c>
    </row>
    <row r="19" spans="1:5">
      <c r="A19" s="11" t="s">
        <v>110</v>
      </c>
      <c r="B19" s="138" t="s">
        <v>4</v>
      </c>
      <c r="E19" s="11" t="s">
        <v>383</v>
      </c>
    </row>
    <row r="20" spans="1:5">
      <c r="A20" s="11" t="s">
        <v>111</v>
      </c>
      <c r="B20" s="138" t="s">
        <v>413</v>
      </c>
      <c r="E20" s="11" t="s">
        <v>581</v>
      </c>
    </row>
    <row r="21" spans="1:5">
      <c r="A21" s="11" t="s">
        <v>112</v>
      </c>
      <c r="B21" s="138" t="s">
        <v>11</v>
      </c>
      <c r="E21" s="11" t="s">
        <v>403</v>
      </c>
    </row>
    <row r="22" spans="1:5">
      <c r="A22" s="11" t="s">
        <v>113</v>
      </c>
      <c r="B22" s="36" t="s">
        <v>19</v>
      </c>
      <c r="E22" s="139"/>
    </row>
    <row r="23" spans="1:5">
      <c r="B23" s="36"/>
      <c r="E23" s="11" t="s">
        <v>174</v>
      </c>
    </row>
    <row r="24" spans="1:5">
      <c r="B24" s="353"/>
      <c r="E24" s="11" t="s">
        <v>175</v>
      </c>
    </row>
    <row r="25" spans="1:5">
      <c r="E25" s="11" t="s">
        <v>170</v>
      </c>
    </row>
    <row r="26" spans="1:5">
      <c r="E26" s="11" t="s">
        <v>169</v>
      </c>
    </row>
    <row r="27" spans="1:5">
      <c r="E27" s="11" t="s">
        <v>173</v>
      </c>
    </row>
  </sheetData>
  <phoneticPr fontId="2"/>
  <pageMargins left="0.75" right="0.75" top="1" bottom="1" header="0.51200000000000001" footer="0.51200000000000001"/>
  <pageSetup paperSize="9" scale="82" orientation="landscape" r:id="rId1"/>
  <headerFooter alignWithMargins="0"/>
</worksheet>
</file>

<file path=xl/worksheets/sheet4.xml><?xml version="1.0" encoding="utf-8"?>
<worksheet xmlns="http://schemas.openxmlformats.org/spreadsheetml/2006/main" xmlns:r="http://schemas.openxmlformats.org/officeDocument/2006/relationships">
  <sheetPr>
    <tabColor rgb="FFFFC000"/>
  </sheetPr>
  <dimension ref="A1:J62"/>
  <sheetViews>
    <sheetView workbookViewId="0">
      <selection activeCell="P17" sqref="P17"/>
    </sheetView>
  </sheetViews>
  <sheetFormatPr defaultRowHeight="14.25" customHeight="1"/>
  <cols>
    <col min="1" max="1" width="1.5" style="37" customWidth="1"/>
    <col min="2" max="2" width="22.875" style="37" customWidth="1"/>
    <col min="3" max="16384" width="9" style="37"/>
  </cols>
  <sheetData>
    <row r="1" spans="1:3" ht="23.25" customHeight="1">
      <c r="A1" s="87" t="s">
        <v>154</v>
      </c>
    </row>
    <row r="2" spans="1:3" s="359" customFormat="1" ht="14.25" customHeight="1">
      <c r="B2" s="359" t="s">
        <v>68</v>
      </c>
    </row>
    <row r="3" spans="1:3" s="359" customFormat="1" ht="14.25" customHeight="1">
      <c r="B3" s="359" t="s">
        <v>453</v>
      </c>
      <c r="C3" s="359" t="s">
        <v>624</v>
      </c>
    </row>
    <row r="4" spans="1:3" s="359" customFormat="1" ht="14.25" customHeight="1">
      <c r="C4" s="359" t="s">
        <v>609</v>
      </c>
    </row>
    <row r="5" spans="1:3" s="359" customFormat="1" ht="14.25" customHeight="1">
      <c r="C5" s="359" t="s">
        <v>317</v>
      </c>
    </row>
    <row r="6" spans="1:3" s="359" customFormat="1" ht="8.25" customHeight="1"/>
    <row r="7" spans="1:3" s="359" customFormat="1" ht="14.25" customHeight="1">
      <c r="B7" s="359" t="s">
        <v>69</v>
      </c>
      <c r="C7" s="359" t="s">
        <v>625</v>
      </c>
    </row>
    <row r="8" spans="1:3" s="359" customFormat="1" ht="14.25" customHeight="1">
      <c r="B8" s="359" t="s">
        <v>375</v>
      </c>
      <c r="C8" s="359" t="s">
        <v>609</v>
      </c>
    </row>
    <row r="9" spans="1:3" s="359" customFormat="1" ht="14.25" customHeight="1">
      <c r="C9" s="359" t="s">
        <v>317</v>
      </c>
    </row>
    <row r="10" spans="1:3" s="359" customFormat="1" ht="14.25" customHeight="1">
      <c r="C10" s="359" t="s">
        <v>509</v>
      </c>
    </row>
    <row r="11" spans="1:3" s="359" customFormat="1" ht="8.25" customHeight="1"/>
    <row r="12" spans="1:3" s="359" customFormat="1" ht="14.25" customHeight="1">
      <c r="B12" s="359" t="s">
        <v>139</v>
      </c>
      <c r="C12" s="359" t="s">
        <v>626</v>
      </c>
    </row>
    <row r="13" spans="1:3" s="359" customFormat="1" ht="14.25" customHeight="1">
      <c r="B13" s="359" t="s">
        <v>454</v>
      </c>
      <c r="C13" s="359" t="s">
        <v>608</v>
      </c>
    </row>
    <row r="14" spans="1:3" s="359" customFormat="1" ht="14.25" customHeight="1">
      <c r="B14" s="359" t="s">
        <v>455</v>
      </c>
      <c r="C14" s="359" t="s">
        <v>627</v>
      </c>
    </row>
    <row r="15" spans="1:3" s="359" customFormat="1" ht="14.25" customHeight="1">
      <c r="C15" s="359" t="s">
        <v>635</v>
      </c>
    </row>
    <row r="16" spans="1:3" s="359" customFormat="1" ht="14.25" customHeight="1">
      <c r="C16" s="359" t="s">
        <v>510</v>
      </c>
    </row>
    <row r="17" spans="2:10" s="359" customFormat="1" ht="14.25" customHeight="1">
      <c r="C17" s="359" t="s">
        <v>511</v>
      </c>
    </row>
    <row r="18" spans="2:10" s="359" customFormat="1" ht="14.25" customHeight="1">
      <c r="C18" s="359" t="s">
        <v>512</v>
      </c>
    </row>
    <row r="19" spans="2:10" s="359" customFormat="1" ht="14.25" customHeight="1">
      <c r="C19" s="359" t="s">
        <v>609</v>
      </c>
    </row>
    <row r="20" spans="2:10" s="359" customFormat="1" ht="14.25" customHeight="1">
      <c r="C20" s="359" t="s">
        <v>70</v>
      </c>
    </row>
    <row r="21" spans="2:10" ht="15.75" customHeight="1">
      <c r="C21" s="359" t="s">
        <v>610</v>
      </c>
      <c r="D21" s="359"/>
      <c r="E21" s="359"/>
      <c r="F21" s="359"/>
      <c r="G21" s="359"/>
      <c r="H21" s="359"/>
      <c r="I21" s="359"/>
      <c r="J21" s="359"/>
    </row>
    <row r="22" spans="2:10" ht="15.75" customHeight="1">
      <c r="C22" s="359"/>
      <c r="D22" s="359"/>
      <c r="E22" s="359"/>
      <c r="F22" s="359"/>
      <c r="G22" s="359"/>
      <c r="H22" s="359"/>
      <c r="I22" s="359"/>
      <c r="J22" s="359"/>
    </row>
    <row r="23" spans="2:10" s="359" customFormat="1" ht="14.25" customHeight="1">
      <c r="B23" s="359" t="s">
        <v>404</v>
      </c>
      <c r="C23" s="37"/>
      <c r="D23" s="37"/>
      <c r="E23" s="37"/>
      <c r="F23" s="37"/>
      <c r="G23" s="37"/>
      <c r="H23" s="37"/>
      <c r="I23" s="37"/>
      <c r="J23" s="37"/>
    </row>
    <row r="24" spans="2:10" s="359" customFormat="1" ht="14.25" customHeight="1">
      <c r="B24" s="359" t="s">
        <v>405</v>
      </c>
    </row>
    <row r="25" spans="2:10" ht="6" customHeight="1">
      <c r="C25" s="359"/>
      <c r="D25" s="359"/>
      <c r="E25" s="359"/>
      <c r="F25" s="359"/>
      <c r="G25" s="359"/>
      <c r="H25" s="359"/>
      <c r="I25" s="359"/>
      <c r="J25" s="359"/>
    </row>
    <row r="26" spans="2:10" s="359" customFormat="1" ht="14.25" customHeight="1">
      <c r="B26" s="359" t="s">
        <v>141</v>
      </c>
      <c r="C26" s="37"/>
      <c r="D26" s="37"/>
      <c r="E26" s="37"/>
      <c r="F26" s="37"/>
      <c r="G26" s="37"/>
      <c r="H26" s="37"/>
      <c r="I26" s="37"/>
      <c r="J26" s="37"/>
    </row>
    <row r="27" spans="2:10" s="359" customFormat="1" ht="14.25" customHeight="1">
      <c r="B27" s="359" t="s">
        <v>629</v>
      </c>
    </row>
    <row r="28" spans="2:10" s="359" customFormat="1" ht="14.25" customHeight="1">
      <c r="B28" s="359" t="s">
        <v>628</v>
      </c>
    </row>
    <row r="29" spans="2:10" s="359" customFormat="1" ht="5.25" customHeight="1"/>
    <row r="30" spans="2:10" s="359" customFormat="1" ht="14.25" customHeight="1">
      <c r="B30" s="359" t="s">
        <v>319</v>
      </c>
    </row>
    <row r="31" spans="2:10" s="359" customFormat="1" ht="14.25" customHeight="1">
      <c r="B31" s="359" t="s">
        <v>71</v>
      </c>
    </row>
    <row r="32" spans="2:10" ht="14.25" customHeight="1">
      <c r="C32" s="359"/>
      <c r="D32" s="359"/>
      <c r="E32" s="359"/>
      <c r="F32" s="359"/>
      <c r="G32" s="359"/>
      <c r="H32" s="359"/>
      <c r="I32" s="359"/>
      <c r="J32" s="359"/>
    </row>
    <row r="33" spans="1:10" ht="22.5" customHeight="1">
      <c r="A33" s="40" t="s">
        <v>155</v>
      </c>
    </row>
    <row r="34" spans="1:10" s="359" customFormat="1" ht="14.25" customHeight="1">
      <c r="A34" s="359" t="s">
        <v>133</v>
      </c>
      <c r="B34" s="359" t="s">
        <v>611</v>
      </c>
      <c r="C34" s="37"/>
      <c r="D34" s="37"/>
      <c r="E34" s="37"/>
      <c r="F34" s="37"/>
      <c r="G34" s="37"/>
      <c r="H34" s="37"/>
      <c r="I34" s="37"/>
      <c r="J34" s="37"/>
    </row>
    <row r="35" spans="1:10" s="359" customFormat="1" ht="14.25" customHeight="1">
      <c r="B35" s="359" t="s">
        <v>612</v>
      </c>
    </row>
    <row r="36" spans="1:10" s="359" customFormat="1" ht="14.25" customHeight="1">
      <c r="B36" s="359" t="s">
        <v>152</v>
      </c>
    </row>
    <row r="37" spans="1:10" s="359" customFormat="1" ht="9.75" customHeight="1"/>
    <row r="38" spans="1:10" s="359" customFormat="1" ht="14.25" customHeight="1">
      <c r="B38" s="359" t="s">
        <v>321</v>
      </c>
    </row>
    <row r="39" spans="1:10" s="359" customFormat="1" ht="14.25" customHeight="1">
      <c r="B39" s="359" t="s">
        <v>140</v>
      </c>
    </row>
    <row r="40" spans="1:10" s="359" customFormat="1" ht="14.25" customHeight="1">
      <c r="B40" s="359" t="s">
        <v>408</v>
      </c>
    </row>
    <row r="41" spans="1:10" s="359" customFormat="1" ht="9.75" customHeight="1"/>
    <row r="42" spans="1:10" s="359" customFormat="1" ht="14.25" customHeight="1">
      <c r="B42" s="359" t="s">
        <v>322</v>
      </c>
    </row>
    <row r="43" spans="1:10" s="359" customFormat="1" ht="14.25" customHeight="1">
      <c r="B43" s="359" t="s">
        <v>153</v>
      </c>
    </row>
    <row r="44" spans="1:10" s="359" customFormat="1" ht="9.75" customHeight="1"/>
    <row r="45" spans="1:10" s="359" customFormat="1" ht="14.25" customHeight="1">
      <c r="A45" s="359" t="s">
        <v>133</v>
      </c>
      <c r="B45" s="359" t="s">
        <v>323</v>
      </c>
    </row>
    <row r="46" spans="1:10" s="359" customFormat="1" ht="14.25" customHeight="1">
      <c r="B46" s="359" t="s">
        <v>320</v>
      </c>
    </row>
    <row r="47" spans="1:10" s="359" customFormat="1" ht="14.25" customHeight="1">
      <c r="B47" s="359" t="s">
        <v>324</v>
      </c>
    </row>
    <row r="48" spans="1:10" ht="4.5" customHeight="1">
      <c r="C48" s="359"/>
      <c r="D48" s="359"/>
      <c r="E48" s="359"/>
      <c r="F48" s="359"/>
      <c r="G48" s="359"/>
      <c r="H48" s="359"/>
      <c r="I48" s="359"/>
      <c r="J48" s="359"/>
    </row>
    <row r="49" spans="1:10" ht="21.75" customHeight="1">
      <c r="A49" s="87" t="s">
        <v>456</v>
      </c>
    </row>
    <row r="50" spans="1:10" s="359" customFormat="1" ht="14.25" customHeight="1">
      <c r="B50" s="359" t="s">
        <v>458</v>
      </c>
      <c r="C50" s="37"/>
      <c r="D50" s="37"/>
      <c r="E50" s="37"/>
      <c r="F50" s="37"/>
      <c r="G50" s="37"/>
      <c r="H50" s="37"/>
      <c r="I50" s="37"/>
      <c r="J50" s="37"/>
    </row>
    <row r="51" spans="1:10" s="359" customFormat="1" ht="14.25" customHeight="1">
      <c r="B51" s="359" t="s">
        <v>457</v>
      </c>
      <c r="C51" s="347"/>
      <c r="D51" s="347"/>
    </row>
    <row r="52" spans="1:10" s="359" customFormat="1" ht="14.25" customHeight="1">
      <c r="B52" s="359" t="s">
        <v>318</v>
      </c>
      <c r="C52" s="347"/>
      <c r="D52" s="347"/>
    </row>
    <row r="53" spans="1:10" s="359" customFormat="1" ht="6" customHeight="1"/>
    <row r="54" spans="1:10" s="359" customFormat="1" ht="14.25" customHeight="1">
      <c r="A54" s="360" t="s">
        <v>459</v>
      </c>
    </row>
    <row r="55" spans="1:10" s="359" customFormat="1" ht="14.25" customHeight="1">
      <c r="A55" s="360"/>
      <c r="B55" s="359" t="s">
        <v>400</v>
      </c>
    </row>
    <row r="56" spans="1:10" s="359" customFormat="1" ht="14.25" customHeight="1">
      <c r="A56" s="360"/>
      <c r="B56" s="360" t="s">
        <v>401</v>
      </c>
    </row>
    <row r="57" spans="1:10" s="359" customFormat="1" ht="14.25" customHeight="1">
      <c r="B57" s="359" t="s">
        <v>613</v>
      </c>
    </row>
    <row r="58" spans="1:10" s="359" customFormat="1" ht="6.75" customHeight="1"/>
    <row r="59" spans="1:10" s="359" customFormat="1" ht="14.25" customHeight="1">
      <c r="B59" s="359" t="s">
        <v>171</v>
      </c>
    </row>
    <row r="60" spans="1:10" s="359" customFormat="1" ht="14.25" customHeight="1">
      <c r="B60" s="359" t="s">
        <v>614</v>
      </c>
    </row>
    <row r="61" spans="1:10" s="359" customFormat="1" ht="14.25" customHeight="1">
      <c r="B61" s="39" t="s">
        <v>402</v>
      </c>
    </row>
    <row r="62" spans="1:10" ht="14.25" customHeight="1">
      <c r="C62" s="359"/>
      <c r="D62" s="359"/>
      <c r="E62" s="359"/>
      <c r="F62" s="359"/>
      <c r="G62" s="359"/>
      <c r="H62" s="359"/>
      <c r="I62" s="359"/>
      <c r="J62" s="359"/>
    </row>
  </sheetData>
  <phoneticPr fontId="2"/>
  <pageMargins left="0.2" right="0.23622047244094491" top="0.55118110236220474" bottom="0.41" header="0.31496062992125984"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sheetPr>
    <tabColor rgb="FFFFC000"/>
  </sheetPr>
  <dimension ref="A2:G23"/>
  <sheetViews>
    <sheetView workbookViewId="0">
      <selection activeCell="I11" sqref="I11"/>
    </sheetView>
  </sheetViews>
  <sheetFormatPr defaultRowHeight="17.25"/>
  <cols>
    <col min="1" max="1" width="7.125" style="38" customWidth="1"/>
    <col min="2" max="3" width="19.5" style="38" bestFit="1" customWidth="1"/>
    <col min="4" max="5" width="16.875" style="38" bestFit="1" customWidth="1"/>
    <col min="6" max="16384" width="9" style="38"/>
  </cols>
  <sheetData>
    <row r="2" spans="1:7">
      <c r="A2" s="40"/>
      <c r="B2" s="50" t="s">
        <v>0</v>
      </c>
      <c r="C2" s="51" t="s">
        <v>1</v>
      </c>
      <c r="D2" s="52" t="s">
        <v>2</v>
      </c>
      <c r="E2" s="53" t="s">
        <v>3</v>
      </c>
    </row>
    <row r="3" spans="1:7">
      <c r="A3" s="40">
        <v>1</v>
      </c>
      <c r="B3" s="100" t="s">
        <v>17</v>
      </c>
      <c r="C3" s="101" t="s">
        <v>13</v>
      </c>
      <c r="D3" s="102" t="s">
        <v>12</v>
      </c>
      <c r="E3" s="103" t="s">
        <v>412</v>
      </c>
    </row>
    <row r="4" spans="1:7">
      <c r="A4" s="40">
        <v>2</v>
      </c>
      <c r="B4" s="104" t="s">
        <v>21</v>
      </c>
      <c r="C4" s="105" t="s">
        <v>7</v>
      </c>
      <c r="D4" s="102" t="s">
        <v>167</v>
      </c>
      <c r="E4" s="103" t="s">
        <v>4</v>
      </c>
    </row>
    <row r="5" spans="1:7">
      <c r="A5" s="40">
        <v>3</v>
      </c>
      <c r="B5" s="100" t="s">
        <v>9</v>
      </c>
      <c r="C5" s="101" t="s">
        <v>93</v>
      </c>
      <c r="D5" s="102" t="s">
        <v>16</v>
      </c>
      <c r="E5" s="103" t="s">
        <v>413</v>
      </c>
    </row>
    <row r="6" spans="1:7">
      <c r="A6" s="40">
        <v>4</v>
      </c>
      <c r="B6" s="104" t="s">
        <v>5</v>
      </c>
      <c r="C6" s="101" t="s">
        <v>14</v>
      </c>
      <c r="D6" s="102" t="s">
        <v>18</v>
      </c>
      <c r="E6" s="103" t="s">
        <v>11</v>
      </c>
    </row>
    <row r="7" spans="1:7" ht="28.5">
      <c r="A7" s="40">
        <v>5</v>
      </c>
      <c r="B7" s="398" t="s">
        <v>460</v>
      </c>
      <c r="C7" s="101" t="s">
        <v>180</v>
      </c>
      <c r="D7" s="102" t="s">
        <v>8</v>
      </c>
      <c r="E7" s="106" t="s">
        <v>19</v>
      </c>
    </row>
    <row r="8" spans="1:7">
      <c r="A8" s="40"/>
      <c r="B8" s="131"/>
      <c r="C8" s="8"/>
      <c r="D8" s="131"/>
      <c r="E8" s="8"/>
    </row>
    <row r="9" spans="1:7">
      <c r="A9" s="40"/>
      <c r="B9" s="131"/>
      <c r="C9" s="8"/>
      <c r="D9" s="131"/>
      <c r="E9" s="8"/>
    </row>
    <row r="14" spans="1:7">
      <c r="G14" s="107"/>
    </row>
    <row r="22" spans="2:2">
      <c r="B22" s="42"/>
    </row>
    <row r="23" spans="2:2">
      <c r="B23" s="41" t="s">
        <v>72</v>
      </c>
    </row>
  </sheetData>
  <phoneticPr fontId="2"/>
  <pageMargins left="0.75" right="0.75" top="1" bottom="1" header="0.51200000000000001" footer="0.51200000000000001"/>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sheetPr>
    <tabColor rgb="FFFFFF00"/>
  </sheetPr>
  <dimension ref="A1:P64"/>
  <sheetViews>
    <sheetView tabSelected="1" view="pageBreakPreview" zoomScale="60" zoomScaleNormal="100" workbookViewId="0">
      <selection activeCell="K13" sqref="K13"/>
    </sheetView>
  </sheetViews>
  <sheetFormatPr defaultRowHeight="18.75"/>
  <cols>
    <col min="1" max="1" width="5.875" style="4" customWidth="1"/>
    <col min="2" max="2" width="16.5" style="4" customWidth="1"/>
    <col min="3" max="3" width="2" style="4" hidden="1" customWidth="1"/>
    <col min="4" max="4" width="12.5" style="4" customWidth="1"/>
    <col min="5" max="5" width="8.75" style="4" customWidth="1"/>
    <col min="6" max="6" width="2" style="4" hidden="1" customWidth="1"/>
    <col min="7" max="7" width="12.5" style="4" customWidth="1"/>
    <col min="8" max="8" width="2" style="4" hidden="1" customWidth="1"/>
    <col min="9" max="9" width="12.5" style="4" customWidth="1"/>
    <col min="10" max="10" width="2" style="4" hidden="1" customWidth="1"/>
    <col min="11" max="11" width="12.5" style="4" customWidth="1"/>
    <col min="12" max="12" width="8.75" style="4" customWidth="1"/>
    <col min="13" max="13" width="2" style="4" hidden="1" customWidth="1"/>
    <col min="14" max="14" width="12.5" style="4" customWidth="1"/>
    <col min="15" max="15" width="2" style="4" hidden="1" customWidth="1"/>
    <col min="16" max="16" width="12.5" style="4" customWidth="1"/>
    <col min="17" max="16384" width="9" style="4"/>
  </cols>
  <sheetData>
    <row r="1" spans="1:16" ht="37.5" customHeight="1">
      <c r="B1" s="357" t="s">
        <v>461</v>
      </c>
      <c r="C1" s="1"/>
      <c r="I1" s="509" t="s">
        <v>326</v>
      </c>
      <c r="J1" s="510"/>
      <c r="K1" s="511"/>
      <c r="N1" s="512" t="s">
        <v>463</v>
      </c>
      <c r="O1" s="513"/>
      <c r="P1" s="514"/>
    </row>
    <row r="2" spans="1:16" ht="24">
      <c r="B2" s="519" t="s">
        <v>23</v>
      </c>
      <c r="D2" s="502" t="s">
        <v>167</v>
      </c>
      <c r="E2" s="502"/>
      <c r="G2" s="501" t="s">
        <v>24</v>
      </c>
      <c r="H2" s="2"/>
      <c r="I2" s="500" t="s">
        <v>485</v>
      </c>
      <c r="J2" s="500"/>
      <c r="K2" s="500"/>
      <c r="L2" s="500"/>
      <c r="M2" s="500"/>
      <c r="N2" s="500"/>
      <c r="O2" s="500"/>
      <c r="P2" s="500"/>
    </row>
    <row r="3" spans="1:16" ht="24">
      <c r="B3" s="519"/>
      <c r="D3" s="502"/>
      <c r="E3" s="502"/>
      <c r="G3" s="501"/>
      <c r="H3" s="2"/>
      <c r="I3" s="500"/>
      <c r="J3" s="500"/>
      <c r="K3" s="500"/>
      <c r="L3" s="500"/>
      <c r="M3" s="500"/>
      <c r="N3" s="500"/>
      <c r="O3" s="500"/>
      <c r="P3" s="500"/>
    </row>
    <row r="4" spans="1:16" ht="13.5" customHeight="1" thickBot="1">
      <c r="B4" s="1"/>
      <c r="C4" s="1"/>
      <c r="D4" s="2"/>
      <c r="E4" s="2"/>
      <c r="F4" s="2"/>
      <c r="G4" s="1"/>
      <c r="H4" s="1"/>
      <c r="I4" s="2"/>
      <c r="J4" s="2"/>
      <c r="K4" s="3"/>
      <c r="L4" s="2"/>
      <c r="M4" s="2"/>
      <c r="N4" s="2"/>
      <c r="O4" s="2"/>
      <c r="P4" s="2"/>
    </row>
    <row r="5" spans="1:16" s="414" customFormat="1" ht="26.25" customHeight="1" thickBot="1">
      <c r="B5" s="408"/>
      <c r="C5" s="521" t="s">
        <v>25</v>
      </c>
      <c r="D5" s="522"/>
      <c r="E5" s="522"/>
      <c r="F5" s="522"/>
      <c r="G5" s="523"/>
      <c r="H5" s="521" t="s">
        <v>26</v>
      </c>
      <c r="I5" s="523"/>
      <c r="J5" s="521" t="s">
        <v>27</v>
      </c>
      <c r="K5" s="522"/>
      <c r="L5" s="522"/>
      <c r="M5" s="522"/>
      <c r="N5" s="523"/>
      <c r="O5" s="521" t="s">
        <v>26</v>
      </c>
      <c r="P5" s="523"/>
    </row>
    <row r="6" spans="1:16" s="414" customFormat="1" ht="22.5" customHeight="1">
      <c r="A6" s="491">
        <v>1</v>
      </c>
      <c r="B6" s="238">
        <v>0.39583333333333331</v>
      </c>
      <c r="C6" s="239" t="s">
        <v>513</v>
      </c>
      <c r="D6" s="234" t="str">
        <f>LOOKUP(C6,参照!$A$3:$A$22,参照!$B$3:$B$22)</f>
        <v>枚方津田</v>
      </c>
      <c r="E6" s="234" t="s">
        <v>160</v>
      </c>
      <c r="F6" s="240" t="s">
        <v>514</v>
      </c>
      <c r="G6" s="241" t="str">
        <f>LOOKUP(F6,参照!$A$3:$A$23,参照!$B$3:$B$23)</f>
        <v>門真西</v>
      </c>
      <c r="H6" s="518" t="s">
        <v>539</v>
      </c>
      <c r="I6" s="515" t="str">
        <f>LOOKUP(H6,参照!$A$3:$A$23,参照!$B$3:$B$23)</f>
        <v>守口東</v>
      </c>
      <c r="J6" s="249" t="s">
        <v>516</v>
      </c>
      <c r="K6" s="234" t="str">
        <f>LOOKUP(J6,参照!$A$3:$A$23,参照!$B$3:$B$23)</f>
        <v>芦間</v>
      </c>
      <c r="L6" s="234" t="s">
        <v>160</v>
      </c>
      <c r="M6" s="240" t="s">
        <v>518</v>
      </c>
      <c r="N6" s="241" t="str">
        <f>LOOKUP(M6,参照!$A$3:$A$23,参照!$B$3:$B$23)</f>
        <v>港</v>
      </c>
      <c r="O6" s="517" t="s">
        <v>524</v>
      </c>
      <c r="P6" s="516" t="str">
        <f>LOOKUP(O6,参照!$A$3:$A$23,参照!$B$3:$B$23)</f>
        <v>枚方</v>
      </c>
    </row>
    <row r="7" spans="1:16" s="414" customFormat="1" ht="18.75" customHeight="1">
      <c r="A7" s="491"/>
      <c r="B7" s="242" t="s">
        <v>77</v>
      </c>
      <c r="C7" s="243"/>
      <c r="D7" s="244"/>
      <c r="E7" s="245"/>
      <c r="F7" s="245"/>
      <c r="G7" s="237"/>
      <c r="H7" s="493"/>
      <c r="I7" s="495"/>
      <c r="J7" s="243"/>
      <c r="K7" s="244"/>
      <c r="L7" s="245"/>
      <c r="M7" s="245"/>
      <c r="N7" s="237"/>
      <c r="O7" s="497"/>
      <c r="P7" s="499"/>
    </row>
    <row r="8" spans="1:16" s="414" customFormat="1" ht="22.5" customHeight="1">
      <c r="A8" s="491">
        <v>2</v>
      </c>
      <c r="B8" s="133">
        <v>0.43055555555555558</v>
      </c>
      <c r="C8" s="137" t="s">
        <v>519</v>
      </c>
      <c r="D8" s="114" t="str">
        <f>LOOKUP(C8,参照!$A$3:$A$23,参照!$B$3:$B$23)</f>
        <v>市岡</v>
      </c>
      <c r="E8" s="114" t="s">
        <v>160</v>
      </c>
      <c r="F8" s="115" t="s">
        <v>520</v>
      </c>
      <c r="G8" s="116" t="str">
        <f>LOOKUP(F8,参照!$A$3:$A$23,参照!$B$3:$B$23)</f>
        <v>大手前</v>
      </c>
      <c r="H8" s="496" t="s">
        <v>564</v>
      </c>
      <c r="I8" s="498" t="str">
        <f>LOOKUP(H8,参照!$A$3:$A$23,参照!$B$3:$B$23)</f>
        <v>なみ・大・西</v>
      </c>
      <c r="J8" s="117" t="s">
        <v>521</v>
      </c>
      <c r="K8" s="114" t="str">
        <f>LOOKUP(J8,参照!$A$3:$A$23,参照!$B$3:$B$23)</f>
        <v>枚方</v>
      </c>
      <c r="L8" s="114" t="s">
        <v>160</v>
      </c>
      <c r="M8" s="115" t="s">
        <v>522</v>
      </c>
      <c r="N8" s="116" t="str">
        <f>LOOKUP(M8,参照!$A$3:$A$23,参照!$B$3:$B$23)</f>
        <v>四條畷</v>
      </c>
      <c r="O8" s="492" t="s">
        <v>540</v>
      </c>
      <c r="P8" s="494" t="str">
        <f>LOOKUP(O8,参照!$A$3:$A$23,参照!$B$3:$B$23)</f>
        <v>港</v>
      </c>
    </row>
    <row r="9" spans="1:16" s="414" customFormat="1" ht="18.75" customHeight="1">
      <c r="A9" s="491"/>
      <c r="B9" s="136" t="s">
        <v>77</v>
      </c>
      <c r="C9" s="108"/>
      <c r="D9" s="109"/>
      <c r="E9" s="110"/>
      <c r="F9" s="110"/>
      <c r="G9" s="111"/>
      <c r="H9" s="497"/>
      <c r="I9" s="499"/>
      <c r="J9" s="108"/>
      <c r="K9" s="109"/>
      <c r="L9" s="110"/>
      <c r="M9" s="110"/>
      <c r="N9" s="111"/>
      <c r="O9" s="493"/>
      <c r="P9" s="495"/>
    </row>
    <row r="10" spans="1:16" s="414" customFormat="1" ht="22.5" customHeight="1">
      <c r="A10" s="491">
        <v>3</v>
      </c>
      <c r="B10" s="246">
        <v>0.46527777777777773</v>
      </c>
      <c r="C10" s="247" t="s">
        <v>515</v>
      </c>
      <c r="D10" s="235" t="str">
        <f>LOOKUP(C10,参照!$A$3:$A$23,参照!$B$3:$B$23)</f>
        <v>守口東</v>
      </c>
      <c r="E10" s="235" t="s">
        <v>160</v>
      </c>
      <c r="F10" s="248" t="s">
        <v>516</v>
      </c>
      <c r="G10" s="236" t="str">
        <f>LOOKUP(F10,参照!$A$3:$A$23,参照!$B$3:$B$23)</f>
        <v>芦間</v>
      </c>
      <c r="H10" s="496" t="s">
        <v>543</v>
      </c>
      <c r="I10" s="498" t="str">
        <f>LOOKUP(H10,参照!$A$3:$A$23,参照!$B$3:$B$23)</f>
        <v>市岡</v>
      </c>
      <c r="J10" s="250" t="s">
        <v>514</v>
      </c>
      <c r="K10" s="235" t="str">
        <f>LOOKUP(J10,参照!$A$3:$A$23,参照!$B$3:$B$23)</f>
        <v>門真西</v>
      </c>
      <c r="L10" s="235" t="s">
        <v>160</v>
      </c>
      <c r="M10" s="248" t="s">
        <v>518</v>
      </c>
      <c r="N10" s="236" t="str">
        <f>LOOKUP(M10,参照!$A$3:$A$23,参照!$B$3:$B$23)</f>
        <v>港</v>
      </c>
      <c r="O10" s="496" t="s">
        <v>542</v>
      </c>
      <c r="P10" s="498" t="str">
        <f>LOOKUP(O10,参照!$A$3:$A$23,参照!$B$3:$B$23)</f>
        <v>四條畷</v>
      </c>
    </row>
    <row r="11" spans="1:16" s="414" customFormat="1" ht="18.75" customHeight="1">
      <c r="A11" s="491"/>
      <c r="B11" s="242" t="s">
        <v>77</v>
      </c>
      <c r="C11" s="243"/>
      <c r="D11" s="244"/>
      <c r="E11" s="245"/>
      <c r="F11" s="245"/>
      <c r="G11" s="237"/>
      <c r="H11" s="497"/>
      <c r="I11" s="499"/>
      <c r="J11" s="243"/>
      <c r="K11" s="244"/>
      <c r="L11" s="245"/>
      <c r="M11" s="245"/>
      <c r="N11" s="237"/>
      <c r="O11" s="497"/>
      <c r="P11" s="499"/>
    </row>
    <row r="12" spans="1:16" s="414" customFormat="1" ht="22.5" customHeight="1">
      <c r="A12" s="491">
        <v>4</v>
      </c>
      <c r="B12" s="133">
        <v>0.5</v>
      </c>
      <c r="C12" s="137" t="s">
        <v>523</v>
      </c>
      <c r="D12" s="114" t="str">
        <f>LOOKUP(C12,参照!$A$3:$A$23,参照!$B$3:$B$23)</f>
        <v>なみ・大・西</v>
      </c>
      <c r="E12" s="114" t="s">
        <v>160</v>
      </c>
      <c r="F12" s="115" t="s">
        <v>521</v>
      </c>
      <c r="G12" s="116" t="str">
        <f>LOOKUP(F12,参照!$A$3:$A$23,参照!$B$3:$B$23)</f>
        <v>枚方</v>
      </c>
      <c r="H12" s="492" t="s">
        <v>560</v>
      </c>
      <c r="I12" s="494" t="str">
        <f>LOOKUP(H12,参照!$A$3:$A$23,参照!$B$3:$B$23)</f>
        <v>芦間</v>
      </c>
      <c r="J12" s="117" t="s">
        <v>525</v>
      </c>
      <c r="K12" s="114" t="str">
        <f>LOOKUP(J12,参照!$A$3:$A$23,参照!$B$3:$B$23)</f>
        <v>大手前</v>
      </c>
      <c r="L12" s="114" t="s">
        <v>160</v>
      </c>
      <c r="M12" s="115" t="s">
        <v>522</v>
      </c>
      <c r="N12" s="116" t="str">
        <f>LOOKUP(M12,参照!$A$3:$A$23,参照!$B$3:$B$23)</f>
        <v>四條畷</v>
      </c>
      <c r="O12" s="492" t="s">
        <v>561</v>
      </c>
      <c r="P12" s="494" t="str">
        <f>LOOKUP(O12,参照!$A$3:$A$23,参照!$B$3:$B$23)</f>
        <v>枚方津田</v>
      </c>
    </row>
    <row r="13" spans="1:16" s="414" customFormat="1" ht="18.75" customHeight="1">
      <c r="A13" s="491"/>
      <c r="B13" s="136" t="s">
        <v>77</v>
      </c>
      <c r="C13" s="108"/>
      <c r="D13" s="109"/>
      <c r="E13" s="110"/>
      <c r="F13" s="110"/>
      <c r="G13" s="111"/>
      <c r="H13" s="493"/>
      <c r="I13" s="495"/>
      <c r="J13" s="108"/>
      <c r="K13" s="109"/>
      <c r="L13" s="110"/>
      <c r="M13" s="110"/>
      <c r="N13" s="111"/>
      <c r="O13" s="493"/>
      <c r="P13" s="495"/>
    </row>
    <row r="14" spans="1:16" s="414" customFormat="1" ht="22.5" customHeight="1">
      <c r="A14" s="491">
        <v>5</v>
      </c>
      <c r="B14" s="135">
        <v>0.53472222222222221</v>
      </c>
      <c r="C14" s="247" t="s">
        <v>514</v>
      </c>
      <c r="D14" s="235" t="str">
        <f>LOOKUP(C14,参照!$A$3:$A$23,参照!$B$3:$B$23)</f>
        <v>門真西</v>
      </c>
      <c r="E14" s="235" t="s">
        <v>160</v>
      </c>
      <c r="F14" s="248" t="s">
        <v>516</v>
      </c>
      <c r="G14" s="236" t="str">
        <f>LOOKUP(F14,参照!$A$3:$A$23,参照!$B$3:$B$23)</f>
        <v>芦間</v>
      </c>
      <c r="H14" s="492" t="s">
        <v>571</v>
      </c>
      <c r="I14" s="494" t="str">
        <f>LOOKUP(H14,参照!$A$3:$A$23,参照!$B$3:$B$23)</f>
        <v>港</v>
      </c>
      <c r="J14" s="250" t="s">
        <v>515</v>
      </c>
      <c r="K14" s="235" t="str">
        <f>LOOKUP(J14,参照!$A$3:$A$23,参照!$B$3:$B$23)</f>
        <v>守口東</v>
      </c>
      <c r="L14" s="235" t="s">
        <v>160</v>
      </c>
      <c r="M14" s="248" t="s">
        <v>517</v>
      </c>
      <c r="N14" s="236" t="str">
        <f>LOOKUP(M14,参照!$A$3:$A$23,参照!$B$3:$B$23)</f>
        <v>枚方津田</v>
      </c>
      <c r="O14" s="504" t="s">
        <v>546</v>
      </c>
      <c r="P14" s="498" t="str">
        <f>LOOKUP(O14,参照!$A$3:$A$23,参照!$B$3:$B$23)</f>
        <v>大手前</v>
      </c>
    </row>
    <row r="15" spans="1:16" s="414" customFormat="1" ht="18.75" customHeight="1">
      <c r="A15" s="491"/>
      <c r="B15" s="134" t="s">
        <v>77</v>
      </c>
      <c r="C15" s="243"/>
      <c r="D15" s="244"/>
      <c r="E15" s="245"/>
      <c r="F15" s="245"/>
      <c r="G15" s="237"/>
      <c r="H15" s="493"/>
      <c r="I15" s="495"/>
      <c r="J15" s="243"/>
      <c r="K15" s="244"/>
      <c r="L15" s="245"/>
      <c r="M15" s="245"/>
      <c r="N15" s="237"/>
      <c r="O15" s="505"/>
      <c r="P15" s="499"/>
    </row>
    <row r="16" spans="1:16" s="414" customFormat="1" ht="22.5" customHeight="1">
      <c r="A16" s="491">
        <v>6</v>
      </c>
      <c r="B16" s="133">
        <v>0.56944444444444442</v>
      </c>
      <c r="C16" s="137" t="s">
        <v>525</v>
      </c>
      <c r="D16" s="114" t="str">
        <f>LOOKUP(C16,参照!$A$3:$A$23,参照!$B$3:$B$23)</f>
        <v>大手前</v>
      </c>
      <c r="E16" s="114" t="s">
        <v>160</v>
      </c>
      <c r="F16" s="115" t="s">
        <v>521</v>
      </c>
      <c r="G16" s="116" t="str">
        <f>LOOKUP(F16,参照!$A$3:$A$23,参照!$B$3:$B$23)</f>
        <v>枚方</v>
      </c>
      <c r="H16" s="492" t="s">
        <v>547</v>
      </c>
      <c r="I16" s="494" t="str">
        <f>LOOKUP(H16,参照!$A$3:$A$23,参照!$B$3:$B$23)</f>
        <v>守口東</v>
      </c>
      <c r="J16" s="117" t="s">
        <v>526</v>
      </c>
      <c r="K16" s="114" t="str">
        <f>LOOKUP(J16,参照!$A$3:$A$23,参照!$B$3:$B$23)</f>
        <v>なみ・大・西</v>
      </c>
      <c r="L16" s="114" t="s">
        <v>160</v>
      </c>
      <c r="M16" s="115" t="s">
        <v>527</v>
      </c>
      <c r="N16" s="116" t="str">
        <f>LOOKUP(M16,参照!$A$3:$A$23,参照!$B$3:$B$23)</f>
        <v>市岡</v>
      </c>
      <c r="O16" s="496" t="s">
        <v>572</v>
      </c>
      <c r="P16" s="498" t="str">
        <f>LOOKUP(O16,参照!$A$3:$A$23,参照!$B$3:$B$23)</f>
        <v>四條畷</v>
      </c>
    </row>
    <row r="17" spans="1:16" s="414" customFormat="1" ht="18.75" customHeight="1">
      <c r="A17" s="491"/>
      <c r="B17" s="136" t="s">
        <v>77</v>
      </c>
      <c r="C17" s="108"/>
      <c r="D17" s="109"/>
      <c r="E17" s="110"/>
      <c r="F17" s="110"/>
      <c r="G17" s="111"/>
      <c r="H17" s="493"/>
      <c r="I17" s="495"/>
      <c r="J17" s="108"/>
      <c r="K17" s="109"/>
      <c r="L17" s="110"/>
      <c r="M17" s="110"/>
      <c r="N17" s="111"/>
      <c r="O17" s="497"/>
      <c r="P17" s="499"/>
    </row>
    <row r="18" spans="1:16" s="414" customFormat="1" ht="22.5" customHeight="1">
      <c r="A18" s="491">
        <v>7</v>
      </c>
      <c r="B18" s="135">
        <v>0.60416666666666663</v>
      </c>
      <c r="C18" s="247" t="s">
        <v>514</v>
      </c>
      <c r="D18" s="235" t="str">
        <f>LOOKUP(C18,参照!$A$3:$A$23,参照!$B$3:$B$23)</f>
        <v>門真西</v>
      </c>
      <c r="E18" s="235" t="s">
        <v>160</v>
      </c>
      <c r="F18" s="248" t="s">
        <v>515</v>
      </c>
      <c r="G18" s="236" t="str">
        <f>LOOKUP(F18,参照!$A$3:$A$23,参照!$B$3:$B$23)</f>
        <v>守口東</v>
      </c>
      <c r="H18" s="496" t="s">
        <v>544</v>
      </c>
      <c r="I18" s="498" t="str">
        <f>LOOKUP(H18,参照!$A$3:$A$23,参照!$B$3:$B$23)</f>
        <v>なみ・大・西</v>
      </c>
      <c r="J18" s="250" t="s">
        <v>518</v>
      </c>
      <c r="K18" s="235" t="str">
        <f>LOOKUP(J18,参照!$A$3:$A$23,参照!$B$3:$B$23)</f>
        <v>港</v>
      </c>
      <c r="L18" s="235" t="s">
        <v>160</v>
      </c>
      <c r="M18" s="248" t="s">
        <v>517</v>
      </c>
      <c r="N18" s="236" t="str">
        <f>LOOKUP(M18,参照!$A$3:$A$23,参照!$B$3:$B$23)</f>
        <v>枚方津田</v>
      </c>
      <c r="O18" s="504" t="s">
        <v>524</v>
      </c>
      <c r="P18" s="498" t="str">
        <f>LOOKUP(O18,参照!$A$3:$A$23,参照!$B$3:$B$23)</f>
        <v>枚方</v>
      </c>
    </row>
    <row r="19" spans="1:16" s="414" customFormat="1" ht="18.75" customHeight="1">
      <c r="A19" s="491"/>
      <c r="B19" s="134" t="s">
        <v>77</v>
      </c>
      <c r="C19" s="243"/>
      <c r="D19" s="244"/>
      <c r="E19" s="245"/>
      <c r="F19" s="245"/>
      <c r="G19" s="237"/>
      <c r="H19" s="497"/>
      <c r="I19" s="499"/>
      <c r="J19" s="243"/>
      <c r="K19" s="244"/>
      <c r="L19" s="245"/>
      <c r="M19" s="245"/>
      <c r="N19" s="237"/>
      <c r="O19" s="505"/>
      <c r="P19" s="499"/>
    </row>
    <row r="20" spans="1:16" s="414" customFormat="1" ht="22.5" customHeight="1">
      <c r="A20" s="491">
        <v>8</v>
      </c>
      <c r="B20" s="133">
        <v>0.63888888888888895</v>
      </c>
      <c r="C20" s="137" t="s">
        <v>525</v>
      </c>
      <c r="D20" s="114" t="str">
        <f>LOOKUP(C20,参照!$A$3:$A$23,参照!$B$3:$B$23)</f>
        <v>大手前</v>
      </c>
      <c r="E20" s="114" t="s">
        <v>160</v>
      </c>
      <c r="F20" s="115" t="s">
        <v>526</v>
      </c>
      <c r="G20" s="116" t="str">
        <f>LOOKUP(F20,参照!$A$3:$A$23,参照!$B$3:$B$23)</f>
        <v>なみ・大・西</v>
      </c>
      <c r="H20" s="492" t="s">
        <v>548</v>
      </c>
      <c r="I20" s="494" t="str">
        <f>LOOKUP(H20,参照!$A$3:$A$23,参照!$B$3:$B$23)</f>
        <v>門真西</v>
      </c>
      <c r="J20" s="117" t="s">
        <v>522</v>
      </c>
      <c r="K20" s="114" t="str">
        <f>LOOKUP(J20,参照!$A$3:$A$23,参照!$B$3:$B$23)</f>
        <v>四條畷</v>
      </c>
      <c r="L20" s="114" t="s">
        <v>160</v>
      </c>
      <c r="M20" s="115" t="s">
        <v>527</v>
      </c>
      <c r="N20" s="116" t="str">
        <f>LOOKUP(M20,参照!$A$3:$A$23,参照!$B$3:$B$23)</f>
        <v>市岡</v>
      </c>
      <c r="O20" s="492" t="s">
        <v>541</v>
      </c>
      <c r="P20" s="494" t="str">
        <f>LOOKUP(O20,参照!$A$3:$A$23,参照!$B$3:$B$23)</f>
        <v>芦間</v>
      </c>
    </row>
    <row r="21" spans="1:16" s="414" customFormat="1" ht="18.75" customHeight="1">
      <c r="A21" s="491"/>
      <c r="B21" s="136" t="s">
        <v>77</v>
      </c>
      <c r="C21" s="108"/>
      <c r="D21" s="109"/>
      <c r="E21" s="110"/>
      <c r="F21" s="110"/>
      <c r="G21" s="111"/>
      <c r="H21" s="493"/>
      <c r="I21" s="495"/>
      <c r="J21" s="108"/>
      <c r="K21" s="109"/>
      <c r="L21" s="110"/>
      <c r="M21" s="110"/>
      <c r="N21" s="111"/>
      <c r="O21" s="493"/>
      <c r="P21" s="495"/>
    </row>
    <row r="22" spans="1:16" s="414" customFormat="1" ht="22.5" customHeight="1">
      <c r="A22" s="491">
        <v>9</v>
      </c>
      <c r="B22" s="135">
        <v>0.67361111111111116</v>
      </c>
      <c r="C22" s="247" t="s">
        <v>516</v>
      </c>
      <c r="D22" s="235" t="str">
        <f>LOOKUP(C22,参照!$A$3:$A$23,参照!$B$3:$B$23)</f>
        <v>芦間</v>
      </c>
      <c r="E22" s="235" t="s">
        <v>160</v>
      </c>
      <c r="F22" s="248" t="s">
        <v>517</v>
      </c>
      <c r="G22" s="236" t="str">
        <f>LOOKUP(F22,参照!$A$3:$A$23,参照!$B$3:$B$23)</f>
        <v>枚方津田</v>
      </c>
      <c r="H22" s="496" t="s">
        <v>545</v>
      </c>
      <c r="I22" s="498" t="str">
        <f>LOOKUP(H22,参照!$A$3:$A$23,参照!$B$3:$B$23)</f>
        <v>市岡</v>
      </c>
      <c r="J22" s="250" t="s">
        <v>518</v>
      </c>
      <c r="K22" s="235" t="str">
        <f>LOOKUP(J22,参照!$A$3:$A$23,参照!$B$3:$B$23)</f>
        <v>港</v>
      </c>
      <c r="L22" s="235" t="s">
        <v>160</v>
      </c>
      <c r="M22" s="248" t="s">
        <v>515</v>
      </c>
      <c r="N22" s="236" t="str">
        <f>LOOKUP(M22,参照!$A$3:$A$23,参照!$B$3:$B$23)</f>
        <v>守口東</v>
      </c>
      <c r="O22" s="504" t="s">
        <v>569</v>
      </c>
      <c r="P22" s="498" t="str">
        <f>LOOKUP(O22,参照!$A$3:$A$23,参照!$B$3:$B$23)</f>
        <v>大手前</v>
      </c>
    </row>
    <row r="23" spans="1:16" s="414" customFormat="1" ht="18.75" customHeight="1">
      <c r="A23" s="491"/>
      <c r="B23" s="134" t="s">
        <v>77</v>
      </c>
      <c r="C23" s="243"/>
      <c r="D23" s="244"/>
      <c r="E23" s="245"/>
      <c r="F23" s="245"/>
      <c r="G23" s="237"/>
      <c r="H23" s="503"/>
      <c r="I23" s="499"/>
      <c r="J23" s="243"/>
      <c r="K23" s="244"/>
      <c r="L23" s="245"/>
      <c r="M23" s="245"/>
      <c r="N23" s="237"/>
      <c r="O23" s="505"/>
      <c r="P23" s="499"/>
    </row>
    <row r="24" spans="1:16" s="414" customFormat="1" ht="22.5" customHeight="1">
      <c r="A24" s="491">
        <v>10</v>
      </c>
      <c r="B24" s="133">
        <v>0.70833333333333337</v>
      </c>
      <c r="C24" s="137" t="s">
        <v>521</v>
      </c>
      <c r="D24" s="114" t="str">
        <f>LOOKUP(C24,参照!$A$3:$A$23,参照!$B$3:$B$23)</f>
        <v>枚方</v>
      </c>
      <c r="E24" s="114" t="s">
        <v>160</v>
      </c>
      <c r="F24" s="115" t="s">
        <v>527</v>
      </c>
      <c r="G24" s="116" t="str">
        <f>LOOKUP(F24,参照!$A$3:$A$23,参照!$B$3:$B$23)</f>
        <v>市岡</v>
      </c>
      <c r="H24" s="492" t="s">
        <v>549</v>
      </c>
      <c r="I24" s="494" t="str">
        <f>LOOKUP(H24,参照!$A$3:$A$23,参照!$B$3:$B$23)</f>
        <v>枚方津田</v>
      </c>
      <c r="J24" s="117" t="s">
        <v>522</v>
      </c>
      <c r="K24" s="114" t="str">
        <f>LOOKUP(J24,参照!$A$3:$A$23,参照!$B$3:$B$23)</f>
        <v>四條畷</v>
      </c>
      <c r="L24" s="114" t="s">
        <v>160</v>
      </c>
      <c r="M24" s="115" t="s">
        <v>526</v>
      </c>
      <c r="N24" s="116" t="str">
        <f>LOOKUP(M24,参照!$A$3:$A$23,参照!$B$3:$B$23)</f>
        <v>なみ・大・西</v>
      </c>
      <c r="O24" s="492" t="s">
        <v>565</v>
      </c>
      <c r="P24" s="494" t="str">
        <f>LOOKUP(O24,参照!$A$3:$A$23,参照!$B$3:$B$23)</f>
        <v>門真西</v>
      </c>
    </row>
    <row r="25" spans="1:16" s="414" customFormat="1" ht="18.75" customHeight="1" thickBot="1">
      <c r="A25" s="491"/>
      <c r="B25" s="342" t="s">
        <v>77</v>
      </c>
      <c r="C25" s="343"/>
      <c r="D25" s="344"/>
      <c r="E25" s="345"/>
      <c r="F25" s="345"/>
      <c r="G25" s="346"/>
      <c r="H25" s="506"/>
      <c r="I25" s="507"/>
      <c r="J25" s="343"/>
      <c r="K25" s="344"/>
      <c r="L25" s="345"/>
      <c r="M25" s="345"/>
      <c r="N25" s="346"/>
      <c r="O25" s="508"/>
      <c r="P25" s="507"/>
    </row>
    <row r="26" spans="1:16" ht="27.75" customHeight="1">
      <c r="A26" s="520"/>
      <c r="B26" s="520"/>
      <c r="C26" s="520"/>
      <c r="D26" s="520"/>
      <c r="E26" s="520"/>
      <c r="F26" s="520"/>
      <c r="G26" s="520"/>
      <c r="H26" s="520"/>
      <c r="I26" s="520"/>
      <c r="J26" s="520"/>
      <c r="K26" s="520"/>
      <c r="L26" s="520"/>
      <c r="M26" s="520"/>
      <c r="N26" s="520"/>
      <c r="O26" s="520"/>
      <c r="P26" s="520"/>
    </row>
    <row r="27" spans="1:16" ht="37.5" customHeight="1">
      <c r="B27" s="501" t="s">
        <v>23</v>
      </c>
      <c r="C27" s="414"/>
      <c r="D27" s="502" t="s">
        <v>412</v>
      </c>
      <c r="E27" s="502"/>
      <c r="F27" s="414"/>
      <c r="G27" s="501" t="s">
        <v>24</v>
      </c>
      <c r="I27" s="509" t="s">
        <v>32</v>
      </c>
      <c r="J27" s="510"/>
      <c r="K27" s="511"/>
      <c r="N27" s="512" t="s">
        <v>464</v>
      </c>
      <c r="O27" s="513"/>
      <c r="P27" s="514"/>
    </row>
    <row r="28" spans="1:16" ht="23.25" customHeight="1">
      <c r="B28" s="501"/>
      <c r="C28" s="414"/>
      <c r="D28" s="502"/>
      <c r="E28" s="502"/>
      <c r="F28" s="414"/>
      <c r="G28" s="501"/>
      <c r="H28" s="2"/>
      <c r="I28" s="500" t="s">
        <v>486</v>
      </c>
      <c r="J28" s="500"/>
      <c r="K28" s="500"/>
      <c r="L28" s="500"/>
      <c r="M28" s="500"/>
      <c r="N28" s="500"/>
      <c r="O28" s="500"/>
      <c r="P28" s="500"/>
    </row>
    <row r="29" spans="1:16" ht="23.25" customHeight="1">
      <c r="B29" s="501"/>
      <c r="C29" s="406"/>
      <c r="D29" s="502"/>
      <c r="E29" s="502"/>
      <c r="F29" s="405"/>
      <c r="G29" s="501"/>
      <c r="H29" s="1"/>
      <c r="I29" s="500"/>
      <c r="J29" s="500"/>
      <c r="K29" s="500"/>
      <c r="L29" s="500"/>
      <c r="M29" s="500"/>
      <c r="N29" s="500"/>
      <c r="O29" s="500"/>
      <c r="P29" s="500"/>
    </row>
    <row r="30" spans="1:16" s="394" customFormat="1" ht="6" customHeight="1" thickBot="1">
      <c r="B30" s="393"/>
      <c r="C30" s="393"/>
      <c r="D30" s="392"/>
      <c r="E30" s="392"/>
      <c r="F30" s="392"/>
      <c r="G30" s="393"/>
      <c r="H30" s="393"/>
      <c r="I30" s="392"/>
      <c r="J30" s="392"/>
      <c r="K30" s="9"/>
      <c r="L30" s="392"/>
      <c r="M30" s="392"/>
      <c r="N30" s="392"/>
      <c r="O30" s="392"/>
      <c r="P30" s="392"/>
    </row>
    <row r="31" spans="1:16" ht="26.25" customHeight="1" thickBot="1">
      <c r="B31" s="84"/>
      <c r="C31" s="521" t="s">
        <v>25</v>
      </c>
      <c r="D31" s="522"/>
      <c r="E31" s="522"/>
      <c r="F31" s="522"/>
      <c r="G31" s="523"/>
      <c r="H31" s="521" t="s">
        <v>26</v>
      </c>
      <c r="I31" s="523"/>
      <c r="J31" s="521" t="s">
        <v>27</v>
      </c>
      <c r="K31" s="522"/>
      <c r="L31" s="522"/>
      <c r="M31" s="522"/>
      <c r="N31" s="523"/>
      <c r="O31" s="521" t="s">
        <v>26</v>
      </c>
      <c r="P31" s="523"/>
    </row>
    <row r="32" spans="1:16" ht="22.5" customHeight="1">
      <c r="A32" s="491">
        <v>1</v>
      </c>
      <c r="B32" s="238">
        <v>0.39583333333333331</v>
      </c>
      <c r="C32" s="239" t="s">
        <v>528</v>
      </c>
      <c r="D32" s="234" t="str">
        <f>LOOKUP(C32,参照!$A$3:$A$22,参照!$B$3:$B$22)</f>
        <v>香里丘</v>
      </c>
      <c r="E32" s="234" t="s">
        <v>160</v>
      </c>
      <c r="F32" s="240" t="s">
        <v>529</v>
      </c>
      <c r="G32" s="241" t="str">
        <f>LOOKUP(F32,参照!$A$3:$A$23,参照!$B$3:$B$23)</f>
        <v>緑風冠</v>
      </c>
      <c r="H32" s="518" t="s">
        <v>550</v>
      </c>
      <c r="I32" s="515" t="str">
        <f>LOOKUP(H32,参照!$A$3:$A$23,参照!$B$3:$B$23)</f>
        <v>枚方なぎさ</v>
      </c>
      <c r="J32" s="249" t="s">
        <v>530</v>
      </c>
      <c r="K32" s="234" t="str">
        <f>LOOKUP(J32,参照!$A$3:$A$23,参照!$B$3:$B$23)</f>
        <v>長尾</v>
      </c>
      <c r="L32" s="234" t="s">
        <v>160</v>
      </c>
      <c r="M32" s="240" t="s">
        <v>531</v>
      </c>
      <c r="N32" s="241" t="str">
        <f>LOOKUP(M32,参照!$A$3:$A$23,参照!$B$3:$B$23)</f>
        <v>旭</v>
      </c>
      <c r="O32" s="517" t="s">
        <v>558</v>
      </c>
      <c r="P32" s="516" t="str">
        <f>LOOKUP(O32,参照!$A$3:$A$23,参照!$B$3:$B$23)</f>
        <v>寝屋川</v>
      </c>
    </row>
    <row r="33" spans="1:16" ht="18.75" customHeight="1">
      <c r="A33" s="491"/>
      <c r="B33" s="242" t="s">
        <v>77</v>
      </c>
      <c r="C33" s="243"/>
      <c r="D33" s="244"/>
      <c r="E33" s="245"/>
      <c r="F33" s="245"/>
      <c r="G33" s="237"/>
      <c r="H33" s="493"/>
      <c r="I33" s="495"/>
      <c r="J33" s="243"/>
      <c r="K33" s="244"/>
      <c r="L33" s="245"/>
      <c r="M33" s="245"/>
      <c r="N33" s="237"/>
      <c r="O33" s="497"/>
      <c r="P33" s="499"/>
    </row>
    <row r="34" spans="1:16" ht="22.5" customHeight="1">
      <c r="A34" s="491">
        <v>2</v>
      </c>
      <c r="B34" s="133">
        <v>0.43055555555555558</v>
      </c>
      <c r="C34" s="137" t="s">
        <v>533</v>
      </c>
      <c r="D34" s="114" t="str">
        <f>LOOKUP(C34,参照!$A$3:$A$23,参照!$B$3:$B$23)</f>
        <v>牧野</v>
      </c>
      <c r="E34" s="114" t="s">
        <v>160</v>
      </c>
      <c r="F34" s="115" t="s">
        <v>534</v>
      </c>
      <c r="G34" s="116" t="str">
        <f>LOOKUP(F34,参照!$A$3:$A$23,参照!$B$3:$B$23)</f>
        <v>西寝屋川</v>
      </c>
      <c r="H34" s="496" t="s">
        <v>566</v>
      </c>
      <c r="I34" s="498" t="str">
        <f>LOOKUP(H34,参照!$A$3:$A$23,参照!$B$3:$B$23)</f>
        <v>皐が丘</v>
      </c>
      <c r="J34" s="117" t="s">
        <v>535</v>
      </c>
      <c r="K34" s="114" t="str">
        <f>LOOKUP(J34,参照!$A$3:$A$23,参照!$B$3:$B$23)</f>
        <v>寝屋川</v>
      </c>
      <c r="L34" s="114" t="s">
        <v>160</v>
      </c>
      <c r="M34" s="115" t="s">
        <v>536</v>
      </c>
      <c r="N34" s="116" t="str">
        <f>LOOKUP(M34,参照!$A$3:$A$23,参照!$B$3:$B$23)</f>
        <v>交野</v>
      </c>
      <c r="O34" s="492" t="s">
        <v>553</v>
      </c>
      <c r="P34" s="494" t="str">
        <f>LOOKUP(O34,参照!$A$3:$A$23,参照!$B$3:$B$23)</f>
        <v>旭</v>
      </c>
    </row>
    <row r="35" spans="1:16" ht="18.75" customHeight="1">
      <c r="A35" s="491"/>
      <c r="B35" s="136" t="s">
        <v>77</v>
      </c>
      <c r="C35" s="108"/>
      <c r="D35" s="109"/>
      <c r="E35" s="110"/>
      <c r="F35" s="110"/>
      <c r="G35" s="111"/>
      <c r="H35" s="497"/>
      <c r="I35" s="499"/>
      <c r="J35" s="108"/>
      <c r="K35" s="109"/>
      <c r="L35" s="110"/>
      <c r="M35" s="110"/>
      <c r="N35" s="111"/>
      <c r="O35" s="493"/>
      <c r="P35" s="495"/>
    </row>
    <row r="36" spans="1:16" ht="22.5" customHeight="1">
      <c r="A36" s="491">
        <v>3</v>
      </c>
      <c r="B36" s="246">
        <v>0.46527777777777773</v>
      </c>
      <c r="C36" s="247" t="s">
        <v>532</v>
      </c>
      <c r="D36" s="235" t="str">
        <f>LOOKUP(C36,参照!$A$3:$A$23,参照!$B$3:$B$23)</f>
        <v>枚方なぎさ</v>
      </c>
      <c r="E36" s="235" t="s">
        <v>160</v>
      </c>
      <c r="F36" s="248" t="s">
        <v>530</v>
      </c>
      <c r="G36" s="236" t="str">
        <f>LOOKUP(F36,参照!$A$3:$A$23,参照!$B$3:$B$23)</f>
        <v>長尾</v>
      </c>
      <c r="H36" s="496" t="s">
        <v>555</v>
      </c>
      <c r="I36" s="498" t="str">
        <f>LOOKUP(H36,参照!$A$3:$A$23,参照!$B$3:$B$23)</f>
        <v>牧野</v>
      </c>
      <c r="J36" s="250" t="s">
        <v>529</v>
      </c>
      <c r="K36" s="235" t="str">
        <f>LOOKUP(J36,参照!$A$3:$A$23,参照!$B$3:$B$23)</f>
        <v>緑風冠</v>
      </c>
      <c r="L36" s="235" t="s">
        <v>160</v>
      </c>
      <c r="M36" s="248" t="s">
        <v>531</v>
      </c>
      <c r="N36" s="236" t="str">
        <f>LOOKUP(M36,参照!$A$3:$A$23,参照!$B$3:$B$23)</f>
        <v>旭</v>
      </c>
      <c r="O36" s="496" t="s">
        <v>556</v>
      </c>
      <c r="P36" s="498" t="str">
        <f>LOOKUP(O36,参照!$A$3:$A$23,参照!$B$3:$B$23)</f>
        <v>交野</v>
      </c>
    </row>
    <row r="37" spans="1:16" ht="18.75" customHeight="1">
      <c r="A37" s="491"/>
      <c r="B37" s="242" t="s">
        <v>77</v>
      </c>
      <c r="C37" s="243"/>
      <c r="D37" s="244"/>
      <c r="E37" s="245"/>
      <c r="F37" s="245"/>
      <c r="G37" s="237"/>
      <c r="H37" s="497"/>
      <c r="I37" s="499"/>
      <c r="J37" s="243"/>
      <c r="K37" s="244"/>
      <c r="L37" s="245"/>
      <c r="M37" s="245"/>
      <c r="N37" s="237"/>
      <c r="O37" s="497"/>
      <c r="P37" s="499"/>
    </row>
    <row r="38" spans="1:16" ht="22.5" customHeight="1">
      <c r="A38" s="491">
        <v>4</v>
      </c>
      <c r="B38" s="133">
        <v>0.5</v>
      </c>
      <c r="C38" s="137" t="s">
        <v>537</v>
      </c>
      <c r="D38" s="114" t="str">
        <f>LOOKUP(C38,参照!$A$3:$A$23,参照!$B$3:$B$23)</f>
        <v>皐が丘</v>
      </c>
      <c r="E38" s="114" t="s">
        <v>160</v>
      </c>
      <c r="F38" s="115" t="s">
        <v>538</v>
      </c>
      <c r="G38" s="116" t="str">
        <f>LOOKUP(F38,参照!$A$3:$A$23,参照!$B$3:$B$23)</f>
        <v>寝屋川</v>
      </c>
      <c r="H38" s="492" t="s">
        <v>562</v>
      </c>
      <c r="I38" s="494" t="str">
        <f>LOOKUP(H38,参照!$A$3:$A$23,参照!$B$3:$B$23)</f>
        <v>長尾</v>
      </c>
      <c r="J38" s="117" t="s">
        <v>534</v>
      </c>
      <c r="K38" s="114" t="str">
        <f>LOOKUP(J38,参照!$A$3:$A$23,参照!$B$3:$B$23)</f>
        <v>西寝屋川</v>
      </c>
      <c r="L38" s="114" t="s">
        <v>160</v>
      </c>
      <c r="M38" s="115" t="s">
        <v>536</v>
      </c>
      <c r="N38" s="116" t="str">
        <f>LOOKUP(M38,参照!$A$3:$A$23,参照!$B$3:$B$23)</f>
        <v>交野</v>
      </c>
      <c r="O38" s="492" t="s">
        <v>563</v>
      </c>
      <c r="P38" s="494" t="str">
        <f>LOOKUP(O38,参照!$A$3:$A$23,参照!$B$3:$B$23)</f>
        <v>香里丘</v>
      </c>
    </row>
    <row r="39" spans="1:16" ht="18.75" customHeight="1">
      <c r="A39" s="491"/>
      <c r="B39" s="136" t="s">
        <v>77</v>
      </c>
      <c r="C39" s="108"/>
      <c r="D39" s="109"/>
      <c r="E39" s="110"/>
      <c r="F39" s="110"/>
      <c r="G39" s="111"/>
      <c r="H39" s="493"/>
      <c r="I39" s="495"/>
      <c r="J39" s="108"/>
      <c r="K39" s="109"/>
      <c r="L39" s="110"/>
      <c r="M39" s="110"/>
      <c r="N39" s="111"/>
      <c r="O39" s="493"/>
      <c r="P39" s="495"/>
    </row>
    <row r="40" spans="1:16" ht="22.5" customHeight="1">
      <c r="A40" s="491">
        <v>5</v>
      </c>
      <c r="B40" s="135">
        <v>0.53472222222222221</v>
      </c>
      <c r="C40" s="247" t="s">
        <v>529</v>
      </c>
      <c r="D40" s="235" t="str">
        <f>LOOKUP(C40,参照!$A$3:$A$23,参照!$B$3:$B$23)</f>
        <v>緑風冠</v>
      </c>
      <c r="E40" s="235" t="s">
        <v>160</v>
      </c>
      <c r="F40" s="248" t="s">
        <v>530</v>
      </c>
      <c r="G40" s="236" t="str">
        <f>LOOKUP(F40,参照!$A$3:$A$23,参照!$B$3:$B$23)</f>
        <v>長尾</v>
      </c>
      <c r="H40" s="492" t="s">
        <v>570</v>
      </c>
      <c r="I40" s="494" t="str">
        <f>LOOKUP(H40,参照!$A$3:$A$23,参照!$B$3:$B$23)</f>
        <v>旭</v>
      </c>
      <c r="J40" s="250" t="s">
        <v>532</v>
      </c>
      <c r="K40" s="235" t="str">
        <f>LOOKUP(J40,参照!$A$3:$A$23,参照!$B$3:$B$23)</f>
        <v>枚方なぎさ</v>
      </c>
      <c r="L40" s="235" t="s">
        <v>160</v>
      </c>
      <c r="M40" s="248" t="s">
        <v>528</v>
      </c>
      <c r="N40" s="236" t="str">
        <f>LOOKUP(M40,参照!$A$3:$A$23,参照!$B$3:$B$23)</f>
        <v>香里丘</v>
      </c>
      <c r="O40" s="504" t="s">
        <v>559</v>
      </c>
      <c r="P40" s="498" t="str">
        <f>LOOKUP(O40,参照!$A$3:$A$23,参照!$B$3:$B$23)</f>
        <v>西寝屋川</v>
      </c>
    </row>
    <row r="41" spans="1:16" ht="18.75" customHeight="1">
      <c r="A41" s="491"/>
      <c r="B41" s="134" t="s">
        <v>77</v>
      </c>
      <c r="C41" s="243"/>
      <c r="D41" s="244"/>
      <c r="E41" s="245"/>
      <c r="F41" s="245"/>
      <c r="G41" s="237"/>
      <c r="H41" s="493"/>
      <c r="I41" s="495"/>
      <c r="J41" s="243"/>
      <c r="K41" s="244"/>
      <c r="L41" s="245"/>
      <c r="M41" s="245"/>
      <c r="N41" s="237"/>
      <c r="O41" s="505"/>
      <c r="P41" s="499"/>
    </row>
    <row r="42" spans="1:16" ht="22.5" customHeight="1">
      <c r="A42" s="491">
        <v>6</v>
      </c>
      <c r="B42" s="133">
        <v>0.56944444444444442</v>
      </c>
      <c r="C42" s="137" t="s">
        <v>534</v>
      </c>
      <c r="D42" s="114" t="str">
        <f>LOOKUP(C42,参照!$A$3:$A$23,参照!$B$3:$B$23)</f>
        <v>西寝屋川</v>
      </c>
      <c r="E42" s="114" t="s">
        <v>160</v>
      </c>
      <c r="F42" s="115" t="s">
        <v>538</v>
      </c>
      <c r="G42" s="116" t="str">
        <f>LOOKUP(F42,参照!$A$3:$A$23,参照!$B$3:$B$23)</f>
        <v>寝屋川</v>
      </c>
      <c r="H42" s="492" t="s">
        <v>550</v>
      </c>
      <c r="I42" s="494" t="str">
        <f>LOOKUP(H42,参照!$A$3:$A$23,参照!$B$3:$B$23)</f>
        <v>枚方なぎさ</v>
      </c>
      <c r="J42" s="117" t="s">
        <v>537</v>
      </c>
      <c r="K42" s="114" t="str">
        <f>LOOKUP(J42,参照!$A$3:$A$23,参照!$B$3:$B$23)</f>
        <v>皐が丘</v>
      </c>
      <c r="L42" s="114" t="s">
        <v>160</v>
      </c>
      <c r="M42" s="115" t="s">
        <v>533</v>
      </c>
      <c r="N42" s="116" t="str">
        <f>LOOKUP(M42,参照!$A$3:$A$23,参照!$B$3:$B$23)</f>
        <v>牧野</v>
      </c>
      <c r="O42" s="496" t="s">
        <v>573</v>
      </c>
      <c r="P42" s="498" t="str">
        <f>LOOKUP(O42,参照!$A$3:$A$23,参照!$B$3:$B$23)</f>
        <v>交野</v>
      </c>
    </row>
    <row r="43" spans="1:16" ht="18.75" customHeight="1">
      <c r="A43" s="491"/>
      <c r="B43" s="136" t="s">
        <v>77</v>
      </c>
      <c r="C43" s="108"/>
      <c r="D43" s="109"/>
      <c r="E43" s="110"/>
      <c r="F43" s="110"/>
      <c r="G43" s="111"/>
      <c r="H43" s="493"/>
      <c r="I43" s="495"/>
      <c r="J43" s="108"/>
      <c r="K43" s="109"/>
      <c r="L43" s="110"/>
      <c r="M43" s="110"/>
      <c r="N43" s="111"/>
      <c r="O43" s="497"/>
      <c r="P43" s="499"/>
    </row>
    <row r="44" spans="1:16" ht="22.5" customHeight="1">
      <c r="A44" s="491">
        <v>7</v>
      </c>
      <c r="B44" s="135">
        <v>0.60416666666666663</v>
      </c>
      <c r="C44" s="247" t="s">
        <v>529</v>
      </c>
      <c r="D44" s="235" t="str">
        <f>LOOKUP(C44,参照!$A$3:$A$23,参照!$B$3:$B$23)</f>
        <v>緑風冠</v>
      </c>
      <c r="E44" s="235" t="s">
        <v>160</v>
      </c>
      <c r="F44" s="248" t="s">
        <v>532</v>
      </c>
      <c r="G44" s="236" t="str">
        <f>LOOKUP(F44,参照!$A$3:$A$23,参照!$B$3:$B$23)</f>
        <v>枚方なぎさ</v>
      </c>
      <c r="H44" s="496" t="s">
        <v>557</v>
      </c>
      <c r="I44" s="498" t="str">
        <f>LOOKUP(H44,参照!$A$3:$A$23,参照!$B$3:$B$23)</f>
        <v>皐が丘</v>
      </c>
      <c r="J44" s="250" t="s">
        <v>531</v>
      </c>
      <c r="K44" s="235" t="str">
        <f>LOOKUP(J44,参照!$A$3:$A$23,参照!$B$3:$B$23)</f>
        <v>旭</v>
      </c>
      <c r="L44" s="235" t="s">
        <v>160</v>
      </c>
      <c r="M44" s="248" t="s">
        <v>528</v>
      </c>
      <c r="N44" s="236" t="str">
        <f>LOOKUP(M44,参照!$A$3:$A$23,参照!$B$3:$B$23)</f>
        <v>香里丘</v>
      </c>
      <c r="O44" s="504" t="s">
        <v>558</v>
      </c>
      <c r="P44" s="498" t="str">
        <f>LOOKUP(O44,参照!$A$3:$A$23,参照!$B$3:$B$23)</f>
        <v>寝屋川</v>
      </c>
    </row>
    <row r="45" spans="1:16" ht="18.75" customHeight="1">
      <c r="A45" s="491"/>
      <c r="B45" s="134" t="s">
        <v>77</v>
      </c>
      <c r="C45" s="243"/>
      <c r="D45" s="244"/>
      <c r="E45" s="245"/>
      <c r="F45" s="245"/>
      <c r="G45" s="237"/>
      <c r="H45" s="497"/>
      <c r="I45" s="499"/>
      <c r="J45" s="243"/>
      <c r="K45" s="244"/>
      <c r="L45" s="245"/>
      <c r="M45" s="245"/>
      <c r="N45" s="237"/>
      <c r="O45" s="505"/>
      <c r="P45" s="499"/>
    </row>
    <row r="46" spans="1:16" ht="22.5" customHeight="1">
      <c r="A46" s="491">
        <v>8</v>
      </c>
      <c r="B46" s="133">
        <v>0.63888888888888895</v>
      </c>
      <c r="C46" s="137" t="s">
        <v>534</v>
      </c>
      <c r="D46" s="114" t="str">
        <f>LOOKUP(C46,参照!$A$3:$A$23,参照!$B$3:$B$23)</f>
        <v>西寝屋川</v>
      </c>
      <c r="E46" s="114" t="s">
        <v>160</v>
      </c>
      <c r="F46" s="115" t="s">
        <v>537</v>
      </c>
      <c r="G46" s="116" t="str">
        <f>LOOKUP(F46,参照!$A$3:$A$23,参照!$B$3:$B$23)</f>
        <v>皐が丘</v>
      </c>
      <c r="H46" s="492" t="s">
        <v>551</v>
      </c>
      <c r="I46" s="494" t="str">
        <f>LOOKUP(H46,参照!$A$3:$A$23,参照!$B$3:$B$23)</f>
        <v>緑風冠</v>
      </c>
      <c r="J46" s="117" t="s">
        <v>536</v>
      </c>
      <c r="K46" s="114" t="str">
        <f>LOOKUP(J46,参照!$A$3:$A$23,参照!$B$3:$B$23)</f>
        <v>交野</v>
      </c>
      <c r="L46" s="114" t="s">
        <v>160</v>
      </c>
      <c r="M46" s="115" t="s">
        <v>533</v>
      </c>
      <c r="N46" s="116" t="str">
        <f>LOOKUP(M46,参照!$A$3:$A$23,参照!$B$3:$B$23)</f>
        <v>牧野</v>
      </c>
      <c r="O46" s="492" t="s">
        <v>554</v>
      </c>
      <c r="P46" s="494" t="str">
        <f>LOOKUP(O46,参照!$A$3:$A$23,参照!$B$3:$B$23)</f>
        <v>長尾</v>
      </c>
    </row>
    <row r="47" spans="1:16" ht="18.75" customHeight="1">
      <c r="A47" s="491"/>
      <c r="B47" s="136" t="s">
        <v>77</v>
      </c>
      <c r="C47" s="108"/>
      <c r="D47" s="109"/>
      <c r="E47" s="110"/>
      <c r="F47" s="110"/>
      <c r="G47" s="111"/>
      <c r="H47" s="493"/>
      <c r="I47" s="495"/>
      <c r="J47" s="108"/>
      <c r="K47" s="109"/>
      <c r="L47" s="110"/>
      <c r="M47" s="110"/>
      <c r="N47" s="111"/>
      <c r="O47" s="493"/>
      <c r="P47" s="495"/>
    </row>
    <row r="48" spans="1:16" ht="22.5" customHeight="1">
      <c r="A48" s="491">
        <v>9</v>
      </c>
      <c r="B48" s="135">
        <v>0.67361111111111116</v>
      </c>
      <c r="C48" s="247" t="s">
        <v>530</v>
      </c>
      <c r="D48" s="235" t="str">
        <f>LOOKUP(C48,参照!$A$3:$A$23,参照!$B$3:$B$23)</f>
        <v>長尾</v>
      </c>
      <c r="E48" s="235" t="s">
        <v>160</v>
      </c>
      <c r="F48" s="248" t="s">
        <v>528</v>
      </c>
      <c r="G48" s="236" t="str">
        <f>LOOKUP(F48,参照!$A$3:$A$23,参照!$B$3:$B$23)</f>
        <v>香里丘</v>
      </c>
      <c r="H48" s="496" t="s">
        <v>555</v>
      </c>
      <c r="I48" s="498" t="str">
        <f>LOOKUP(H48,参照!$A$3:$A$23,参照!$B$3:$B$23)</f>
        <v>牧野</v>
      </c>
      <c r="J48" s="250" t="s">
        <v>531</v>
      </c>
      <c r="K48" s="235" t="str">
        <f>LOOKUP(J48,参照!$A$3:$A$23,参照!$B$3:$B$23)</f>
        <v>旭</v>
      </c>
      <c r="L48" s="235" t="s">
        <v>160</v>
      </c>
      <c r="M48" s="248" t="s">
        <v>532</v>
      </c>
      <c r="N48" s="236" t="str">
        <f>LOOKUP(M48,参照!$A$3:$A$23,参照!$B$3:$B$23)</f>
        <v>枚方なぎさ</v>
      </c>
      <c r="O48" s="504" t="s">
        <v>568</v>
      </c>
      <c r="P48" s="498" t="str">
        <f>LOOKUP(O48,参照!$A$3:$A$23,参照!$B$3:$B$23)</f>
        <v>西寝屋川</v>
      </c>
    </row>
    <row r="49" spans="1:16" ht="18.75" customHeight="1">
      <c r="A49" s="491"/>
      <c r="B49" s="134" t="s">
        <v>77</v>
      </c>
      <c r="C49" s="243"/>
      <c r="D49" s="244"/>
      <c r="E49" s="245"/>
      <c r="F49" s="245"/>
      <c r="G49" s="237"/>
      <c r="H49" s="503"/>
      <c r="I49" s="499"/>
      <c r="J49" s="243"/>
      <c r="K49" s="244"/>
      <c r="L49" s="245"/>
      <c r="M49" s="245"/>
      <c r="N49" s="237"/>
      <c r="O49" s="505"/>
      <c r="P49" s="499"/>
    </row>
    <row r="50" spans="1:16" ht="22.5" customHeight="1">
      <c r="A50" s="491">
        <v>10</v>
      </c>
      <c r="B50" s="133">
        <v>0.70833333333333337</v>
      </c>
      <c r="C50" s="137" t="s">
        <v>538</v>
      </c>
      <c r="D50" s="114" t="str">
        <f>LOOKUP(C50,参照!$A$3:$A$23,参照!$B$3:$B$23)</f>
        <v>寝屋川</v>
      </c>
      <c r="E50" s="114" t="s">
        <v>160</v>
      </c>
      <c r="F50" s="115" t="s">
        <v>533</v>
      </c>
      <c r="G50" s="116" t="str">
        <f>LOOKUP(F50,参照!$A$3:$A$23,参照!$B$3:$B$23)</f>
        <v>牧野</v>
      </c>
      <c r="H50" s="492" t="s">
        <v>552</v>
      </c>
      <c r="I50" s="494" t="str">
        <f>LOOKUP(H50,参照!$A$3:$A$23,参照!$B$3:$B$23)</f>
        <v>香里丘</v>
      </c>
      <c r="J50" s="117" t="s">
        <v>536</v>
      </c>
      <c r="K50" s="114" t="str">
        <f>LOOKUP(J50,参照!$A$3:$A$23,参照!$B$3:$B$23)</f>
        <v>交野</v>
      </c>
      <c r="L50" s="114" t="s">
        <v>160</v>
      </c>
      <c r="M50" s="115" t="s">
        <v>537</v>
      </c>
      <c r="N50" s="116" t="str">
        <f>LOOKUP(M50,参照!$A$3:$A$23,参照!$B$3:$B$23)</f>
        <v>皐が丘</v>
      </c>
      <c r="O50" s="492" t="s">
        <v>567</v>
      </c>
      <c r="P50" s="494" t="str">
        <f>LOOKUP(O50,参照!$A$3:$A$23,参照!$B$3:$B$23)</f>
        <v>緑風冠</v>
      </c>
    </row>
    <row r="51" spans="1:16" ht="18.75" customHeight="1" thickBot="1">
      <c r="A51" s="491"/>
      <c r="B51" s="342" t="s">
        <v>77</v>
      </c>
      <c r="C51" s="343"/>
      <c r="D51" s="344"/>
      <c r="E51" s="345"/>
      <c r="F51" s="345"/>
      <c r="G51" s="346"/>
      <c r="H51" s="506"/>
      <c r="I51" s="507"/>
      <c r="J51" s="343"/>
      <c r="K51" s="344"/>
      <c r="L51" s="345"/>
      <c r="M51" s="345"/>
      <c r="N51" s="346"/>
      <c r="O51" s="508"/>
      <c r="P51" s="507"/>
    </row>
    <row r="52" spans="1:16" ht="32.25" customHeight="1">
      <c r="A52" s="190" t="s">
        <v>179</v>
      </c>
      <c r="B52" s="23"/>
    </row>
    <row r="53" spans="1:16" ht="21" customHeight="1">
      <c r="A53" s="54"/>
    </row>
    <row r="54" spans="1:16" ht="21" customHeight="1">
      <c r="A54" s="54"/>
    </row>
    <row r="55" spans="1:16" ht="21" customHeight="1"/>
    <row r="56" spans="1:16" ht="21" customHeight="1"/>
    <row r="57" spans="1:16" ht="21" customHeight="1">
      <c r="A57" s="54"/>
    </row>
    <row r="58" spans="1:16" ht="30" customHeight="1">
      <c r="A58" s="54"/>
    </row>
    <row r="59" spans="1:16" s="54" customFormat="1" ht="30" customHeight="1">
      <c r="A59" s="4"/>
      <c r="B59" s="4"/>
      <c r="C59" s="4"/>
      <c r="D59" s="4"/>
      <c r="E59" s="4"/>
      <c r="F59" s="4"/>
      <c r="G59" s="4"/>
      <c r="H59" s="4"/>
      <c r="I59" s="4"/>
      <c r="J59" s="4"/>
      <c r="K59" s="4"/>
      <c r="L59" s="4"/>
      <c r="M59" s="4"/>
      <c r="N59" s="4"/>
      <c r="O59" s="4"/>
      <c r="P59" s="4"/>
    </row>
    <row r="60" spans="1:16" s="54" customFormat="1">
      <c r="A60" s="4"/>
      <c r="B60" s="4"/>
      <c r="C60" s="4"/>
      <c r="D60" s="4"/>
      <c r="E60" s="4"/>
      <c r="F60" s="4"/>
      <c r="G60" s="4"/>
      <c r="H60" s="4"/>
      <c r="I60" s="4"/>
      <c r="J60" s="4"/>
      <c r="K60" s="4"/>
      <c r="L60" s="4"/>
      <c r="M60" s="4"/>
      <c r="N60" s="4"/>
      <c r="O60" s="4"/>
      <c r="P60" s="4"/>
    </row>
    <row r="63" spans="1:16" s="54" customFormat="1">
      <c r="A63" s="4"/>
      <c r="B63" s="4"/>
      <c r="C63" s="4"/>
      <c r="D63" s="4"/>
      <c r="E63" s="4"/>
      <c r="F63" s="4"/>
      <c r="G63" s="4"/>
      <c r="H63" s="4"/>
      <c r="I63" s="4"/>
      <c r="J63" s="4"/>
      <c r="K63" s="4"/>
      <c r="L63" s="4"/>
      <c r="M63" s="4"/>
      <c r="N63" s="4"/>
      <c r="O63" s="4"/>
      <c r="P63" s="4"/>
    </row>
    <row r="64" spans="1:16" s="54" customFormat="1">
      <c r="A64" s="4"/>
      <c r="B64" s="4"/>
      <c r="C64" s="4"/>
      <c r="D64" s="4"/>
      <c r="E64" s="4"/>
      <c r="F64" s="4"/>
      <c r="G64" s="4"/>
      <c r="H64" s="4"/>
      <c r="I64" s="4"/>
      <c r="J64" s="4"/>
      <c r="K64" s="4"/>
      <c r="L64" s="4"/>
      <c r="M64" s="4"/>
      <c r="N64" s="4"/>
      <c r="O64" s="4"/>
      <c r="P64" s="4"/>
    </row>
  </sheetData>
  <mergeCells count="121">
    <mergeCell ref="A42:A43"/>
    <mergeCell ref="A44:A45"/>
    <mergeCell ref="A46:A47"/>
    <mergeCell ref="A48:A49"/>
    <mergeCell ref="A50:A51"/>
    <mergeCell ref="A32:A33"/>
    <mergeCell ref="A34:A35"/>
    <mergeCell ref="A36:A37"/>
    <mergeCell ref="A38:A39"/>
    <mergeCell ref="A40:A41"/>
    <mergeCell ref="H32:H33"/>
    <mergeCell ref="H34:H35"/>
    <mergeCell ref="I34:I35"/>
    <mergeCell ref="O34:O35"/>
    <mergeCell ref="D2:E3"/>
    <mergeCell ref="G2:G3"/>
    <mergeCell ref="B2:B3"/>
    <mergeCell ref="A26:P26"/>
    <mergeCell ref="I27:K27"/>
    <mergeCell ref="N27:P27"/>
    <mergeCell ref="C5:G5"/>
    <mergeCell ref="H5:I5"/>
    <mergeCell ref="J5:N5"/>
    <mergeCell ref="O5:P5"/>
    <mergeCell ref="I28:P29"/>
    <mergeCell ref="C31:G31"/>
    <mergeCell ref="H31:I31"/>
    <mergeCell ref="J31:N31"/>
    <mergeCell ref="O31:P31"/>
    <mergeCell ref="A6:A7"/>
    <mergeCell ref="H6:H7"/>
    <mergeCell ref="I6:I7"/>
    <mergeCell ref="O6:O7"/>
    <mergeCell ref="P6:P7"/>
    <mergeCell ref="P50:P51"/>
    <mergeCell ref="O50:O51"/>
    <mergeCell ref="I50:I51"/>
    <mergeCell ref="H50:H51"/>
    <mergeCell ref="I48:I49"/>
    <mergeCell ref="H48:H49"/>
    <mergeCell ref="P48:P49"/>
    <mergeCell ref="O48:O49"/>
    <mergeCell ref="O42:O43"/>
    <mergeCell ref="P42:P43"/>
    <mergeCell ref="P46:P47"/>
    <mergeCell ref="O46:O47"/>
    <mergeCell ref="I46:I47"/>
    <mergeCell ref="H46:H47"/>
    <mergeCell ref="I1:K1"/>
    <mergeCell ref="N1:P1"/>
    <mergeCell ref="H44:H45"/>
    <mergeCell ref="I44:I45"/>
    <mergeCell ref="O44:O45"/>
    <mergeCell ref="P44:P45"/>
    <mergeCell ref="H42:H43"/>
    <mergeCell ref="I42:I43"/>
    <mergeCell ref="I36:I37"/>
    <mergeCell ref="H40:H41"/>
    <mergeCell ref="O36:O37"/>
    <mergeCell ref="P36:P37"/>
    <mergeCell ref="P34:P35"/>
    <mergeCell ref="I32:I33"/>
    <mergeCell ref="P32:P33"/>
    <mergeCell ref="O32:O33"/>
    <mergeCell ref="H36:H37"/>
    <mergeCell ref="I40:I41"/>
    <mergeCell ref="O40:O41"/>
    <mergeCell ref="P40:P41"/>
    <mergeCell ref="H38:H39"/>
    <mergeCell ref="I38:I39"/>
    <mergeCell ref="P38:P39"/>
    <mergeCell ref="O38:O39"/>
    <mergeCell ref="A14:A15"/>
    <mergeCell ref="H14:H15"/>
    <mergeCell ref="I14:I15"/>
    <mergeCell ref="O14:O15"/>
    <mergeCell ref="P14:P15"/>
    <mergeCell ref="A8:A9"/>
    <mergeCell ref="H8:H9"/>
    <mergeCell ref="I8:I9"/>
    <mergeCell ref="O8:O9"/>
    <mergeCell ref="P8:P9"/>
    <mergeCell ref="A10:A11"/>
    <mergeCell ref="H10:H11"/>
    <mergeCell ref="I10:I11"/>
    <mergeCell ref="O10:O11"/>
    <mergeCell ref="P10:P11"/>
    <mergeCell ref="I2:P3"/>
    <mergeCell ref="B27:B29"/>
    <mergeCell ref="D27:E29"/>
    <mergeCell ref="G27:G29"/>
    <mergeCell ref="A22:A23"/>
    <mergeCell ref="H22:H23"/>
    <mergeCell ref="I22:I23"/>
    <mergeCell ref="O22:O23"/>
    <mergeCell ref="P22:P23"/>
    <mergeCell ref="A24:A25"/>
    <mergeCell ref="H24:H25"/>
    <mergeCell ref="I24:I25"/>
    <mergeCell ref="O24:O25"/>
    <mergeCell ref="P24:P25"/>
    <mergeCell ref="A18:A19"/>
    <mergeCell ref="H18:H19"/>
    <mergeCell ref="I18:I19"/>
    <mergeCell ref="O18:O19"/>
    <mergeCell ref="P18:P19"/>
    <mergeCell ref="A12:A13"/>
    <mergeCell ref="H12:H13"/>
    <mergeCell ref="I12:I13"/>
    <mergeCell ref="O12:O13"/>
    <mergeCell ref="P12:P13"/>
    <mergeCell ref="A20:A21"/>
    <mergeCell ref="H20:H21"/>
    <mergeCell ref="I20:I21"/>
    <mergeCell ref="O20:O21"/>
    <mergeCell ref="P20:P21"/>
    <mergeCell ref="A16:A17"/>
    <mergeCell ref="H16:H17"/>
    <mergeCell ref="I16:I17"/>
    <mergeCell ref="O16:O17"/>
    <mergeCell ref="P16:P17"/>
  </mergeCells>
  <phoneticPr fontId="2"/>
  <pageMargins left="0.27559055118110237" right="0.19685039370078741" top="0.31496062992125984" bottom="0.19685039370078741" header="0.23622047244094491" footer="0.23622047244094491"/>
  <pageSetup paperSize="9" scale="78" fitToHeight="0" orientation="portrait" r:id="rId1"/>
  <headerFooter alignWithMargins="0"/>
</worksheet>
</file>

<file path=xl/worksheets/sheet7.xml><?xml version="1.0" encoding="utf-8"?>
<worksheet xmlns="http://schemas.openxmlformats.org/spreadsheetml/2006/main" xmlns:r="http://schemas.openxmlformats.org/officeDocument/2006/relationships">
  <sheetPr>
    <tabColor rgb="FFFFFF00"/>
  </sheetPr>
  <dimension ref="A1:AS41"/>
  <sheetViews>
    <sheetView view="pageBreakPreview" zoomScale="85" zoomScaleNormal="75" zoomScaleSheetLayoutView="85" workbookViewId="0">
      <selection activeCell="K12" sqref="K12"/>
    </sheetView>
  </sheetViews>
  <sheetFormatPr defaultRowHeight="13.5"/>
  <cols>
    <col min="1" max="1" width="10" style="10" customWidth="1"/>
    <col min="2" max="18" width="3.625" style="10" customWidth="1"/>
    <col min="19" max="21" width="4.125" style="10" customWidth="1"/>
    <col min="22" max="22" width="4.125" style="11" customWidth="1"/>
    <col min="23" max="24" width="4.125" style="10" customWidth="1"/>
    <col min="25" max="26" width="4.125" style="11" customWidth="1"/>
    <col min="27" max="51" width="3.75" style="11" customWidth="1"/>
    <col min="52" max="16384" width="9" style="11"/>
  </cols>
  <sheetData>
    <row r="1" spans="1:45" ht="30" customHeight="1" thickBot="1">
      <c r="A1" s="259" t="s">
        <v>0</v>
      </c>
      <c r="B1" s="555" t="str">
        <f>A2</f>
        <v>市岡</v>
      </c>
      <c r="C1" s="555"/>
      <c r="D1" s="555"/>
      <c r="E1" s="556" t="str">
        <f>A3</f>
        <v>枚方</v>
      </c>
      <c r="F1" s="555"/>
      <c r="G1" s="557"/>
      <c r="H1" s="558" t="str">
        <f>A4</f>
        <v>大手前</v>
      </c>
      <c r="I1" s="559"/>
      <c r="J1" s="559"/>
      <c r="K1" s="558" t="str">
        <f>A5</f>
        <v>四條畷</v>
      </c>
      <c r="L1" s="559"/>
      <c r="M1" s="559"/>
      <c r="N1" s="577" t="str">
        <f>A6</f>
        <v>なみ・大・西</v>
      </c>
      <c r="O1" s="578"/>
      <c r="P1" s="579"/>
      <c r="Q1" s="255" t="s">
        <v>28</v>
      </c>
      <c r="R1" s="251" t="s">
        <v>29</v>
      </c>
      <c r="S1" s="544" t="s">
        <v>489</v>
      </c>
      <c r="T1" s="545"/>
      <c r="U1" s="538" t="s">
        <v>490</v>
      </c>
      <c r="V1" s="545"/>
      <c r="W1" s="538" t="s">
        <v>491</v>
      </c>
      <c r="X1" s="539"/>
      <c r="Y1" s="256" t="s">
        <v>30</v>
      </c>
      <c r="Z1" s="261"/>
      <c r="AA1" s="261"/>
      <c r="AB1" s="261"/>
      <c r="AC1" s="11">
        <v>1</v>
      </c>
      <c r="AD1" s="11">
        <v>2</v>
      </c>
      <c r="AE1" s="11">
        <v>3</v>
      </c>
      <c r="AF1" s="11">
        <v>4</v>
      </c>
      <c r="AG1" s="11">
        <v>5</v>
      </c>
      <c r="AI1" s="11">
        <v>1</v>
      </c>
      <c r="AJ1" s="11">
        <v>2</v>
      </c>
      <c r="AK1" s="11">
        <v>3</v>
      </c>
      <c r="AL1" s="11">
        <v>4</v>
      </c>
      <c r="AM1" s="11">
        <v>5</v>
      </c>
      <c r="AO1" s="11">
        <v>1</v>
      </c>
      <c r="AP1" s="11">
        <v>2</v>
      </c>
      <c r="AQ1" s="11">
        <v>3</v>
      </c>
      <c r="AR1" s="11">
        <v>4</v>
      </c>
      <c r="AS1" s="11">
        <v>5</v>
      </c>
    </row>
    <row r="2" spans="1:45" ht="30" customHeight="1" thickTop="1">
      <c r="A2" s="258" t="str">
        <f>参照!B3</f>
        <v>市岡</v>
      </c>
      <c r="B2" s="546"/>
      <c r="C2" s="547"/>
      <c r="D2" s="548"/>
      <c r="E2" s="297">
        <f>D3</f>
        <v>0</v>
      </c>
      <c r="F2" s="298" t="str">
        <f>IF(C3="○","×",IF(C3="×","○",IF(C3="△","△")))</f>
        <v>△</v>
      </c>
      <c r="G2" s="299">
        <f>B3</f>
        <v>0</v>
      </c>
      <c r="H2" s="300">
        <f>D4</f>
        <v>0</v>
      </c>
      <c r="I2" s="301" t="str">
        <f>IF(C4="○","×",IF(C4="×","○",IF(C4="△","△")))</f>
        <v>△</v>
      </c>
      <c r="J2" s="302">
        <f>B4</f>
        <v>0</v>
      </c>
      <c r="K2" s="300">
        <f>D5</f>
        <v>0</v>
      </c>
      <c r="L2" s="301" t="str">
        <f>IF(C5="○","×",IF(C5="×","○",IF(C5="△","△")))</f>
        <v>△</v>
      </c>
      <c r="M2" s="302">
        <f>B5</f>
        <v>0</v>
      </c>
      <c r="N2" s="300">
        <f>D6</f>
        <v>0</v>
      </c>
      <c r="O2" s="301" t="str">
        <f>IF(C6="○","×",IF(C6="×","○",IF(C6="△","△")))</f>
        <v>△</v>
      </c>
      <c r="P2" s="303">
        <f>B6</f>
        <v>0</v>
      </c>
      <c r="Q2" s="304">
        <f>SUM(AC2:AG2)</f>
        <v>0</v>
      </c>
      <c r="R2" s="305">
        <f>SUM(AI2:AM2)</f>
        <v>0</v>
      </c>
      <c r="S2" s="540">
        <f>E2+H2+K2+N2</f>
        <v>0</v>
      </c>
      <c r="T2" s="541"/>
      <c r="U2" s="542">
        <f>G2+J2+M2+P2</f>
        <v>0</v>
      </c>
      <c r="V2" s="541"/>
      <c r="W2" s="542">
        <f>S2-U2</f>
        <v>0</v>
      </c>
      <c r="X2" s="543"/>
      <c r="Y2" s="254">
        <f>RANK(Q2,$Q$2:$Q$6,0)</f>
        <v>1</v>
      </c>
      <c r="Z2" s="262"/>
      <c r="AA2" s="262"/>
      <c r="AB2" s="262"/>
      <c r="AC2" s="11" t="str">
        <f>IF(C2="○",1,"")</f>
        <v/>
      </c>
      <c r="AD2" s="11" t="str">
        <f>IF(F2="○",1,"")</f>
        <v/>
      </c>
      <c r="AE2" s="11" t="str">
        <f>IF(I2="○",1,"")</f>
        <v/>
      </c>
      <c r="AF2" s="11" t="str">
        <f>IF(L2="○",1,"")</f>
        <v/>
      </c>
      <c r="AG2" s="11" t="str">
        <f>IF(O2="○",1,"")</f>
        <v/>
      </c>
      <c r="AI2" s="11" t="str">
        <f>IF(C2="×",1,"")</f>
        <v/>
      </c>
      <c r="AJ2" s="11" t="str">
        <f>IF(F2="×",1,"")</f>
        <v/>
      </c>
      <c r="AK2" s="11" t="str">
        <f>IF(I2="×",1,"")</f>
        <v/>
      </c>
      <c r="AL2" s="11" t="str">
        <f>IF(L2="×",1,"")</f>
        <v/>
      </c>
      <c r="AM2" s="11" t="str">
        <f>IF(O2="×",1,"")</f>
        <v/>
      </c>
      <c r="AO2" s="11" t="str">
        <f>IF(C2="△",1,"")</f>
        <v/>
      </c>
      <c r="AP2" s="11">
        <f>IF(F2="△",1,"")</f>
        <v>1</v>
      </c>
      <c r="AQ2" s="11">
        <f>IF(I2="△",1,"")</f>
        <v>1</v>
      </c>
      <c r="AR2" s="11">
        <f>IF(L2="△",1,"")</f>
        <v>1</v>
      </c>
      <c r="AS2" s="11">
        <f>IF(O2="△",1,"")</f>
        <v>1</v>
      </c>
    </row>
    <row r="3" spans="1:45" ht="30" customHeight="1">
      <c r="A3" s="199" t="str">
        <f>参照!B4</f>
        <v>枚方</v>
      </c>
      <c r="B3" s="306"/>
      <c r="C3" s="307" t="str">
        <f>IF(B3&gt;D3,"○",IF(B3&lt;D3,"×",IF(B3=D3,"△")))</f>
        <v>△</v>
      </c>
      <c r="D3" s="308"/>
      <c r="E3" s="549"/>
      <c r="F3" s="550"/>
      <c r="G3" s="551"/>
      <c r="H3" s="309">
        <f>G4</f>
        <v>0</v>
      </c>
      <c r="I3" s="307" t="str">
        <f>IF(F4="○","×",IF(F4="×","○",IF(F4="△","△")))</f>
        <v>△</v>
      </c>
      <c r="J3" s="308">
        <f>E4</f>
        <v>0</v>
      </c>
      <c r="K3" s="309">
        <f>G5</f>
        <v>0</v>
      </c>
      <c r="L3" s="307" t="str">
        <f>IF(F5="○","×",IF(F5="×","○",IF(F5="△","△")))</f>
        <v>△</v>
      </c>
      <c r="M3" s="308">
        <f>E5</f>
        <v>0</v>
      </c>
      <c r="N3" s="309">
        <f>G6</f>
        <v>0</v>
      </c>
      <c r="O3" s="307" t="str">
        <f>IF(F6="○","×",IF(F6="×","○",IF(F6="△","△")))</f>
        <v>△</v>
      </c>
      <c r="P3" s="310">
        <f>E6</f>
        <v>0</v>
      </c>
      <c r="Q3" s="311">
        <f>SUM(AC3:AG3)</f>
        <v>0</v>
      </c>
      <c r="R3" s="88">
        <f>SUM(AI3:AM3)</f>
        <v>0</v>
      </c>
      <c r="S3" s="537">
        <f>B3+H3+K3+N3</f>
        <v>0</v>
      </c>
      <c r="T3" s="535"/>
      <c r="U3" s="534">
        <f>D3+J3+M3+P3</f>
        <v>0</v>
      </c>
      <c r="V3" s="535"/>
      <c r="W3" s="534">
        <f>S3-U3</f>
        <v>0</v>
      </c>
      <c r="X3" s="536"/>
      <c r="Y3" s="118">
        <f>RANK(Q3,$Q$2:$Q$6,0)</f>
        <v>1</v>
      </c>
      <c r="Z3" s="262"/>
      <c r="AA3" s="262"/>
      <c r="AB3" s="262"/>
      <c r="AC3" s="11" t="str">
        <f>IF(C3="○",1,"")</f>
        <v/>
      </c>
      <c r="AD3" s="11" t="str">
        <f>IF(F3="○",1,"")</f>
        <v/>
      </c>
      <c r="AE3" s="11" t="str">
        <f>IF(I3="○",1,"")</f>
        <v/>
      </c>
      <c r="AF3" s="11" t="str">
        <f>IF(L3="○",1,"")</f>
        <v/>
      </c>
      <c r="AG3" s="11" t="str">
        <f>IF(O3="○",1,"")</f>
        <v/>
      </c>
      <c r="AI3" s="11" t="str">
        <f>IF(C3="×",1,"")</f>
        <v/>
      </c>
      <c r="AJ3" s="11" t="str">
        <f>IF(F3="×",1,"")</f>
        <v/>
      </c>
      <c r="AK3" s="11" t="str">
        <f>IF(I3="×",1,"")</f>
        <v/>
      </c>
      <c r="AL3" s="11" t="str">
        <f>IF(L3="×",1,"")</f>
        <v/>
      </c>
      <c r="AM3" s="11" t="str">
        <f>IF(O3="×",1,"")</f>
        <v/>
      </c>
      <c r="AO3" s="11">
        <f>IF(C3="△",1,"")</f>
        <v>1</v>
      </c>
      <c r="AP3" s="11" t="str">
        <f>IF(F3="△",1,"")</f>
        <v/>
      </c>
      <c r="AQ3" s="11">
        <f>IF(I3="△",1,"")</f>
        <v>1</v>
      </c>
      <c r="AR3" s="11">
        <f>IF(L3="△",1,"")</f>
        <v>1</v>
      </c>
      <c r="AS3" s="11">
        <f>IF(O3="△",1,"")</f>
        <v>1</v>
      </c>
    </row>
    <row r="4" spans="1:45" ht="30" customHeight="1">
      <c r="A4" s="199" t="str">
        <f>参照!B5</f>
        <v>大手前</v>
      </c>
      <c r="B4" s="306"/>
      <c r="C4" s="307" t="str">
        <f>IF(B4&gt;D4,"○",IF(B4&lt;D4,"×",IF(B4=D4,"△")))</f>
        <v>△</v>
      </c>
      <c r="D4" s="308"/>
      <c r="E4" s="309"/>
      <c r="F4" s="307" t="str">
        <f>IF(E4&gt;G4,"○",IF(E4&lt;G4,"×",IF(E4=G4,"△")))</f>
        <v>△</v>
      </c>
      <c r="G4" s="308"/>
      <c r="H4" s="549"/>
      <c r="I4" s="550"/>
      <c r="J4" s="551"/>
      <c r="K4" s="88">
        <f>J5</f>
        <v>0</v>
      </c>
      <c r="L4" s="307" t="str">
        <f>IF(I5="○","×",IF(I5="×","○",IF(I5="△","△")))</f>
        <v>△</v>
      </c>
      <c r="M4" s="308">
        <f>H5</f>
        <v>0</v>
      </c>
      <c r="N4" s="309">
        <f>J6</f>
        <v>0</v>
      </c>
      <c r="O4" s="307" t="str">
        <f>IF(I6="○","×",IF(I6="×","○",IF(I6="△","△")))</f>
        <v>△</v>
      </c>
      <c r="P4" s="310">
        <f>H6</f>
        <v>0</v>
      </c>
      <c r="Q4" s="311">
        <f>SUM(AC4:AG4)</f>
        <v>0</v>
      </c>
      <c r="R4" s="88">
        <f>SUM(AI4:AM4)</f>
        <v>0</v>
      </c>
      <c r="S4" s="537">
        <f>E4+B4+K4+N4</f>
        <v>0</v>
      </c>
      <c r="T4" s="535"/>
      <c r="U4" s="534">
        <f>G4+D4+M4+P4</f>
        <v>0</v>
      </c>
      <c r="V4" s="535"/>
      <c r="W4" s="534">
        <f>S4-U4</f>
        <v>0</v>
      </c>
      <c r="X4" s="536"/>
      <c r="Y4" s="118">
        <f>RANK(Q4,$Q$2:$Q$6,0)</f>
        <v>1</v>
      </c>
      <c r="Z4" s="262"/>
      <c r="AA4" s="262"/>
      <c r="AB4" s="262"/>
      <c r="AC4" s="11" t="str">
        <f>IF(C4="○",1,"")</f>
        <v/>
      </c>
      <c r="AD4" s="11" t="str">
        <f>IF(F4="○",1,"")</f>
        <v/>
      </c>
      <c r="AE4" s="11" t="str">
        <f>IF(I4="○",1,"")</f>
        <v/>
      </c>
      <c r="AF4" s="11" t="str">
        <f>IF(L4="○",1,"")</f>
        <v/>
      </c>
      <c r="AG4" s="11" t="str">
        <f>IF(O4="○",1,"")</f>
        <v/>
      </c>
      <c r="AI4" s="11" t="str">
        <f>IF(C4="×",1,"")</f>
        <v/>
      </c>
      <c r="AJ4" s="11" t="str">
        <f>IF(F4="×",1,"")</f>
        <v/>
      </c>
      <c r="AK4" s="11" t="str">
        <f>IF(I4="×",1,"")</f>
        <v/>
      </c>
      <c r="AL4" s="11" t="str">
        <f>IF(L4="×",1,"")</f>
        <v/>
      </c>
      <c r="AM4" s="11" t="str">
        <f>IF(O4="×",1,"")</f>
        <v/>
      </c>
      <c r="AO4" s="11">
        <f>IF(C4="△",1,"")</f>
        <v>1</v>
      </c>
      <c r="AP4" s="11">
        <f>IF(F4="△",1,"")</f>
        <v>1</v>
      </c>
      <c r="AQ4" s="11" t="str">
        <f>IF(I4="△",1,"")</f>
        <v/>
      </c>
      <c r="AR4" s="11">
        <f>IF(L4="△",1,"")</f>
        <v>1</v>
      </c>
      <c r="AS4" s="11">
        <f>IF(O4="△",1,"")</f>
        <v>1</v>
      </c>
    </row>
    <row r="5" spans="1:45" ht="30" customHeight="1">
      <c r="A5" s="199" t="str">
        <f>参照!B6</f>
        <v>四條畷</v>
      </c>
      <c r="B5" s="306"/>
      <c r="C5" s="307" t="str">
        <f>IF(B5&gt;D5,"○",IF(B5&lt;D5,"×",IF(B5=D5,"△")))</f>
        <v>△</v>
      </c>
      <c r="D5" s="308"/>
      <c r="E5" s="309"/>
      <c r="F5" s="307" t="str">
        <f>IF(E5&gt;G5,"○",IF(E5&lt;G5,"×",IF(E5=G5,"△")))</f>
        <v>△</v>
      </c>
      <c r="G5" s="308"/>
      <c r="H5" s="309"/>
      <c r="I5" s="307" t="str">
        <f>IF(H5&gt;J5,"○",IF(H5&lt;J5,"×",IF(H5=J5,"△")))</f>
        <v>△</v>
      </c>
      <c r="J5" s="308"/>
      <c r="K5" s="549"/>
      <c r="L5" s="550"/>
      <c r="M5" s="551"/>
      <c r="N5" s="88">
        <f>M6</f>
        <v>0</v>
      </c>
      <c r="O5" s="307" t="str">
        <f>IF(L6="○","×",IF(L6="×","○",IF(L6="△","△")))</f>
        <v>△</v>
      </c>
      <c r="P5" s="310">
        <f>K6</f>
        <v>0</v>
      </c>
      <c r="Q5" s="311">
        <f>SUM(AC5:AG5)</f>
        <v>0</v>
      </c>
      <c r="R5" s="88">
        <f>SUM(AI5:AM5)</f>
        <v>0</v>
      </c>
      <c r="S5" s="537">
        <f>E5+H5+B5+N5</f>
        <v>0</v>
      </c>
      <c r="T5" s="535"/>
      <c r="U5" s="534">
        <f>G5+J5+D5+P5</f>
        <v>0</v>
      </c>
      <c r="V5" s="535"/>
      <c r="W5" s="534">
        <f>S5-U5</f>
        <v>0</v>
      </c>
      <c r="X5" s="536"/>
      <c r="Y5" s="118">
        <f>RANK(Q5,$Q$2:$Q$6,0)</f>
        <v>1</v>
      </c>
      <c r="Z5" s="262"/>
      <c r="AA5" s="262"/>
      <c r="AB5" s="262"/>
      <c r="AC5" s="11" t="str">
        <f>IF(C5="○",1,"")</f>
        <v/>
      </c>
      <c r="AD5" s="11" t="str">
        <f>IF(F5="○",1,"")</f>
        <v/>
      </c>
      <c r="AE5" s="11" t="str">
        <f>IF(I5="○",1,"")</f>
        <v/>
      </c>
      <c r="AF5" s="11" t="str">
        <f>IF(L5="○",1,"")</f>
        <v/>
      </c>
      <c r="AG5" s="11" t="str">
        <f>IF(O5="○",1,"")</f>
        <v/>
      </c>
      <c r="AI5" s="11" t="str">
        <f>IF(C5="×",1,"")</f>
        <v/>
      </c>
      <c r="AJ5" s="11" t="str">
        <f>IF(F5="×",1,"")</f>
        <v/>
      </c>
      <c r="AK5" s="11" t="str">
        <f>IF(I5="×",1,"")</f>
        <v/>
      </c>
      <c r="AL5" s="11" t="str">
        <f>IF(L5="×",1,"")</f>
        <v/>
      </c>
      <c r="AM5" s="11" t="str">
        <f>IF(O5="×",1,"")</f>
        <v/>
      </c>
      <c r="AO5" s="11">
        <f>IF(C5="△",1,"")</f>
        <v>1</v>
      </c>
      <c r="AP5" s="11">
        <f>IF(F5="△",1,"")</f>
        <v>1</v>
      </c>
      <c r="AQ5" s="11">
        <f>IF(I5="△",1,"")</f>
        <v>1</v>
      </c>
      <c r="AR5" s="11" t="str">
        <f>IF(L5="△",1,"")</f>
        <v/>
      </c>
      <c r="AS5" s="11">
        <f>IF(O5="△",1,"")</f>
        <v>1</v>
      </c>
    </row>
    <row r="6" spans="1:45" ht="30" customHeight="1" thickBot="1">
      <c r="A6" s="426" t="str">
        <f>参照!B7</f>
        <v>なみ・大・西</v>
      </c>
      <c r="B6" s="312"/>
      <c r="C6" s="313" t="str">
        <f>IF(B6&gt;D6,"○",IF(B6&lt;D6,"×",IF(B6=D6,"△")))</f>
        <v>△</v>
      </c>
      <c r="D6" s="314"/>
      <c r="E6" s="315"/>
      <c r="F6" s="313" t="str">
        <f>IF(E6&gt;G6,"○",IF(E6&lt;G6,"×",IF(E6=G6,"△")))</f>
        <v>△</v>
      </c>
      <c r="G6" s="314"/>
      <c r="H6" s="315"/>
      <c r="I6" s="313" t="str">
        <f>IF(H6&gt;J6,"○",IF(H6&lt;J6,"×",IF(H6=J6,"△")))</f>
        <v>△</v>
      </c>
      <c r="J6" s="314"/>
      <c r="K6" s="313"/>
      <c r="L6" s="313" t="str">
        <f>IF(K6&gt;M6,"○",IF(K6&lt;M6,"×",IF(K6=M6,"△")))</f>
        <v>△</v>
      </c>
      <c r="M6" s="314"/>
      <c r="N6" s="552"/>
      <c r="O6" s="553"/>
      <c r="P6" s="554"/>
      <c r="Q6" s="316">
        <f>SUM(AC6:AG6)</f>
        <v>0</v>
      </c>
      <c r="R6" s="89">
        <f>SUM(AI6:AM6)</f>
        <v>0</v>
      </c>
      <c r="S6" s="530">
        <f>E6+H6+K6+B6</f>
        <v>0</v>
      </c>
      <c r="T6" s="531"/>
      <c r="U6" s="532">
        <f>G6+J6+M6+D6</f>
        <v>0</v>
      </c>
      <c r="V6" s="531"/>
      <c r="W6" s="532">
        <f>S6-U6</f>
        <v>0</v>
      </c>
      <c r="X6" s="533"/>
      <c r="Y6" s="198">
        <f>RANK(Q6,$Q$2:$Q$6,0)</f>
        <v>1</v>
      </c>
      <c r="Z6" s="262"/>
      <c r="AA6" s="262"/>
      <c r="AB6" s="262"/>
      <c r="AC6" s="11" t="str">
        <f>IF(C6="○",1,"")</f>
        <v/>
      </c>
      <c r="AD6" s="11" t="str">
        <f>IF(F6="○",1,"")</f>
        <v/>
      </c>
      <c r="AE6" s="11" t="str">
        <f>IF(I6="○",1,"")</f>
        <v/>
      </c>
      <c r="AF6" s="11" t="str">
        <f>IF(L6="○",1,"")</f>
        <v/>
      </c>
      <c r="AG6" s="11" t="str">
        <f>IF(O6="○",1,"")</f>
        <v/>
      </c>
      <c r="AI6" s="11" t="str">
        <f>IF(C6="×",1,"")</f>
        <v/>
      </c>
      <c r="AJ6" s="11" t="str">
        <f>IF(F6="×",1,"")</f>
        <v/>
      </c>
      <c r="AK6" s="11" t="str">
        <f>IF(I6="×",1,"")</f>
        <v/>
      </c>
      <c r="AL6" s="11" t="str">
        <f>IF(L6="×",1,"")</f>
        <v/>
      </c>
      <c r="AM6" s="11" t="str">
        <f>IF(O6="×",1,"")</f>
        <v/>
      </c>
      <c r="AO6" s="11">
        <f>IF(C6="△",1,"")</f>
        <v>1</v>
      </c>
      <c r="AP6" s="11">
        <f>IF(F6="△",1,"")</f>
        <v>1</v>
      </c>
      <c r="AQ6" s="11">
        <f>IF(I6="△",1,"")</f>
        <v>1</v>
      </c>
      <c r="AR6" s="11">
        <f>IF(L6="△",1,"")</f>
        <v>1</v>
      </c>
      <c r="AS6" s="11" t="str">
        <f>IF(O6="△",1,"")</f>
        <v/>
      </c>
    </row>
    <row r="7" spans="1:45" ht="13.5" customHeight="1">
      <c r="A7" s="21"/>
      <c r="B7" s="21"/>
      <c r="C7" s="21"/>
      <c r="D7" s="21"/>
      <c r="E7" s="21"/>
      <c r="F7" s="21"/>
      <c r="G7" s="21"/>
      <c r="H7" s="21"/>
      <c r="I7" s="21"/>
      <c r="J7" s="21"/>
      <c r="K7" s="21"/>
      <c r="L7" s="21"/>
      <c r="M7" s="21"/>
      <c r="N7" s="21"/>
      <c r="O7" s="21"/>
      <c r="P7" s="21"/>
      <c r="Q7" s="564"/>
      <c r="R7" s="564"/>
      <c r="S7" s="564"/>
      <c r="T7" s="564"/>
      <c r="U7" s="564"/>
      <c r="V7" s="564"/>
      <c r="W7" s="228"/>
      <c r="X7" s="228"/>
      <c r="Y7" s="228"/>
      <c r="Z7" s="10"/>
      <c r="AA7" s="10"/>
    </row>
    <row r="8" spans="1:45" ht="14.25" thickBot="1">
      <c r="V8" s="10"/>
      <c r="W8" s="21"/>
      <c r="X8" s="21"/>
      <c r="Y8" s="21"/>
    </row>
    <row r="9" spans="1:45" ht="30" customHeight="1" thickBot="1">
      <c r="A9" s="259" t="s">
        <v>481</v>
      </c>
      <c r="B9" s="555" t="str">
        <f>A10</f>
        <v>牧野</v>
      </c>
      <c r="C9" s="555"/>
      <c r="D9" s="555"/>
      <c r="E9" s="556" t="str">
        <f>A11</f>
        <v>寝屋川</v>
      </c>
      <c r="F9" s="555"/>
      <c r="G9" s="557"/>
      <c r="H9" s="558" t="str">
        <f>A12</f>
        <v>西寝屋川</v>
      </c>
      <c r="I9" s="559"/>
      <c r="J9" s="559"/>
      <c r="K9" s="558" t="str">
        <f>A13</f>
        <v>交野</v>
      </c>
      <c r="L9" s="559"/>
      <c r="M9" s="559"/>
      <c r="N9" s="558" t="str">
        <f>A14</f>
        <v>皐が丘</v>
      </c>
      <c r="O9" s="559"/>
      <c r="P9" s="560"/>
      <c r="Q9" s="395" t="s">
        <v>28</v>
      </c>
      <c r="R9" s="407" t="s">
        <v>29</v>
      </c>
      <c r="S9" s="544" t="s">
        <v>489</v>
      </c>
      <c r="T9" s="545"/>
      <c r="U9" s="538" t="s">
        <v>490</v>
      </c>
      <c r="V9" s="545"/>
      <c r="W9" s="538" t="s">
        <v>491</v>
      </c>
      <c r="X9" s="539"/>
      <c r="Y9" s="396" t="s">
        <v>30</v>
      </c>
      <c r="Z9" s="261"/>
      <c r="AA9" s="261"/>
      <c r="AB9" s="261"/>
      <c r="AC9" s="11">
        <v>1</v>
      </c>
      <c r="AD9" s="11">
        <v>2</v>
      </c>
      <c r="AE9" s="11">
        <v>3</v>
      </c>
      <c r="AF9" s="11">
        <v>4</v>
      </c>
      <c r="AG9" s="11">
        <v>5</v>
      </c>
      <c r="AI9" s="11">
        <v>1</v>
      </c>
      <c r="AJ9" s="11">
        <v>2</v>
      </c>
      <c r="AK9" s="11">
        <v>3</v>
      </c>
      <c r="AL9" s="11">
        <v>4</v>
      </c>
      <c r="AM9" s="11">
        <v>5</v>
      </c>
      <c r="AO9" s="11">
        <v>1</v>
      </c>
      <c r="AP9" s="11">
        <v>2</v>
      </c>
      <c r="AQ9" s="11">
        <v>3</v>
      </c>
      <c r="AR9" s="11">
        <v>4</v>
      </c>
      <c r="AS9" s="11">
        <v>5</v>
      </c>
    </row>
    <row r="10" spans="1:45" ht="30" customHeight="1" thickTop="1">
      <c r="A10" s="412" t="str">
        <f>参照!B8</f>
        <v>牧野</v>
      </c>
      <c r="B10" s="546"/>
      <c r="C10" s="547"/>
      <c r="D10" s="548"/>
      <c r="E10" s="297">
        <f>D11</f>
        <v>0</v>
      </c>
      <c r="F10" s="298" t="str">
        <f>IF(C11="○","×",IF(C11="×","○",IF(C11="△","△")))</f>
        <v>△</v>
      </c>
      <c r="G10" s="299">
        <f>B11</f>
        <v>0</v>
      </c>
      <c r="H10" s="300">
        <f>D12</f>
        <v>0</v>
      </c>
      <c r="I10" s="301" t="str">
        <f>IF(C12="○","×",IF(C12="×","○",IF(C12="△","△")))</f>
        <v>△</v>
      </c>
      <c r="J10" s="302">
        <f>B12</f>
        <v>0</v>
      </c>
      <c r="K10" s="300">
        <f>D13</f>
        <v>0</v>
      </c>
      <c r="L10" s="301" t="str">
        <f>IF(C13="○","×",IF(C13="×","○",IF(C13="△","△")))</f>
        <v>△</v>
      </c>
      <c r="M10" s="302">
        <f>B13</f>
        <v>0</v>
      </c>
      <c r="N10" s="300">
        <f>D14</f>
        <v>0</v>
      </c>
      <c r="O10" s="301" t="str">
        <f>IF(C14="○","×",IF(C14="×","○",IF(C14="△","△")))</f>
        <v>△</v>
      </c>
      <c r="P10" s="303">
        <f>B14</f>
        <v>0</v>
      </c>
      <c r="Q10" s="304">
        <f>SUM(AC10:AG10)</f>
        <v>0</v>
      </c>
      <c r="R10" s="305">
        <f>SUM(AI10:AM10)</f>
        <v>0</v>
      </c>
      <c r="S10" s="540">
        <f>E10+H10+K10+N10</f>
        <v>0</v>
      </c>
      <c r="T10" s="541"/>
      <c r="U10" s="542">
        <f>G10+J10+M10+P10</f>
        <v>0</v>
      </c>
      <c r="V10" s="541"/>
      <c r="W10" s="542">
        <f>S10-U10</f>
        <v>0</v>
      </c>
      <c r="X10" s="543"/>
      <c r="Y10" s="254">
        <f>RANK(Q10,$Q$2:$Q$6,0)</f>
        <v>1</v>
      </c>
      <c r="Z10" s="262"/>
      <c r="AA10" s="262"/>
      <c r="AB10" s="262"/>
      <c r="AC10" s="11" t="str">
        <f>IF(C10="○",1,"")</f>
        <v/>
      </c>
      <c r="AD10" s="11" t="str">
        <f>IF(F10="○",1,"")</f>
        <v/>
      </c>
      <c r="AE10" s="11" t="str">
        <f>IF(I10="○",1,"")</f>
        <v/>
      </c>
      <c r="AF10" s="11" t="str">
        <f>IF(L10="○",1,"")</f>
        <v/>
      </c>
      <c r="AG10" s="11" t="str">
        <f>IF(O10="○",1,"")</f>
        <v/>
      </c>
      <c r="AI10" s="11" t="str">
        <f>IF(C10="×",1,"")</f>
        <v/>
      </c>
      <c r="AJ10" s="11" t="str">
        <f>IF(F10="×",1,"")</f>
        <v/>
      </c>
      <c r="AK10" s="11" t="str">
        <f>IF(I10="×",1,"")</f>
        <v/>
      </c>
      <c r="AL10" s="11" t="str">
        <f>IF(L10="×",1,"")</f>
        <v/>
      </c>
      <c r="AM10" s="11" t="str">
        <f>IF(O10="×",1,"")</f>
        <v/>
      </c>
      <c r="AO10" s="11" t="str">
        <f>IF(C10="△",1,"")</f>
        <v/>
      </c>
      <c r="AP10" s="11">
        <f>IF(F10="△",1,"")</f>
        <v>1</v>
      </c>
      <c r="AQ10" s="11">
        <f>IF(I10="△",1,"")</f>
        <v>1</v>
      </c>
      <c r="AR10" s="11">
        <f>IF(L10="△",1,"")</f>
        <v>1</v>
      </c>
      <c r="AS10" s="11">
        <f>IF(O10="△",1,"")</f>
        <v>1</v>
      </c>
    </row>
    <row r="11" spans="1:45" ht="30" customHeight="1">
      <c r="A11" s="413" t="str">
        <f>参照!B9</f>
        <v>寝屋川</v>
      </c>
      <c r="B11" s="306"/>
      <c r="C11" s="307" t="str">
        <f>IF(B11&gt;D11,"○",IF(B11&lt;D11,"×",IF(B11=D11,"△")))</f>
        <v>△</v>
      </c>
      <c r="D11" s="308"/>
      <c r="E11" s="549"/>
      <c r="F11" s="550"/>
      <c r="G11" s="551"/>
      <c r="H11" s="309">
        <f>G12</f>
        <v>0</v>
      </c>
      <c r="I11" s="307" t="str">
        <f>IF(F12="○","×",IF(F12="×","○",IF(F12="△","△")))</f>
        <v>△</v>
      </c>
      <c r="J11" s="308">
        <f>E12</f>
        <v>0</v>
      </c>
      <c r="K11" s="309">
        <f>G13</f>
        <v>0</v>
      </c>
      <c r="L11" s="307" t="str">
        <f>IF(F13="○","×",IF(F13="×","○",IF(F13="△","△")))</f>
        <v>△</v>
      </c>
      <c r="M11" s="308">
        <f>E13</f>
        <v>0</v>
      </c>
      <c r="N11" s="309">
        <f>G14</f>
        <v>0</v>
      </c>
      <c r="O11" s="307" t="str">
        <f>IF(F14="○","×",IF(F14="×","○",IF(F14="△","△")))</f>
        <v>△</v>
      </c>
      <c r="P11" s="310">
        <f>E14</f>
        <v>0</v>
      </c>
      <c r="Q11" s="311">
        <f>SUM(AC11:AG11)</f>
        <v>0</v>
      </c>
      <c r="R11" s="410">
        <f>SUM(AI11:AM11)</f>
        <v>0</v>
      </c>
      <c r="S11" s="537">
        <f>B11+H11+K11+N11</f>
        <v>0</v>
      </c>
      <c r="T11" s="535"/>
      <c r="U11" s="534">
        <f>D11+J11+M11+P11</f>
        <v>0</v>
      </c>
      <c r="V11" s="535"/>
      <c r="W11" s="534">
        <f>S11-U11</f>
        <v>0</v>
      </c>
      <c r="X11" s="536"/>
      <c r="Y11" s="118">
        <f>RANK(Q11,$Q$2:$Q$6,0)</f>
        <v>1</v>
      </c>
      <c r="Z11" s="262"/>
      <c r="AA11" s="262"/>
      <c r="AB11" s="262"/>
      <c r="AC11" s="11" t="str">
        <f>IF(C11="○",1,"")</f>
        <v/>
      </c>
      <c r="AD11" s="11" t="str">
        <f>IF(F11="○",1,"")</f>
        <v/>
      </c>
      <c r="AE11" s="11" t="str">
        <f>IF(I11="○",1,"")</f>
        <v/>
      </c>
      <c r="AF11" s="11" t="str">
        <f>IF(L11="○",1,"")</f>
        <v/>
      </c>
      <c r="AG11" s="11" t="str">
        <f>IF(O11="○",1,"")</f>
        <v/>
      </c>
      <c r="AI11" s="11" t="str">
        <f>IF(C11="×",1,"")</f>
        <v/>
      </c>
      <c r="AJ11" s="11" t="str">
        <f>IF(F11="×",1,"")</f>
        <v/>
      </c>
      <c r="AK11" s="11" t="str">
        <f>IF(I11="×",1,"")</f>
        <v/>
      </c>
      <c r="AL11" s="11" t="str">
        <f>IF(L11="×",1,"")</f>
        <v/>
      </c>
      <c r="AM11" s="11" t="str">
        <f>IF(O11="×",1,"")</f>
        <v/>
      </c>
      <c r="AO11" s="11">
        <f>IF(C11="△",1,"")</f>
        <v>1</v>
      </c>
      <c r="AP11" s="11" t="str">
        <f>IF(F11="△",1,"")</f>
        <v/>
      </c>
      <c r="AQ11" s="11">
        <f>IF(I11="△",1,"")</f>
        <v>1</v>
      </c>
      <c r="AR11" s="11">
        <f>IF(L11="△",1,"")</f>
        <v>1</v>
      </c>
      <c r="AS11" s="11">
        <f>IF(O11="△",1,"")</f>
        <v>1</v>
      </c>
    </row>
    <row r="12" spans="1:45" ht="30" customHeight="1">
      <c r="A12" s="413" t="str">
        <f>参照!B10</f>
        <v>西寝屋川</v>
      </c>
      <c r="B12" s="306"/>
      <c r="C12" s="307" t="str">
        <f>IF(B12&gt;D12,"○",IF(B12&lt;D12,"×",IF(B12=D12,"△")))</f>
        <v>△</v>
      </c>
      <c r="D12" s="308"/>
      <c r="E12" s="309"/>
      <c r="F12" s="307" t="str">
        <f>IF(E12&gt;G12,"○",IF(E12&lt;G12,"×",IF(E12=G12,"△")))</f>
        <v>△</v>
      </c>
      <c r="G12" s="308"/>
      <c r="H12" s="549"/>
      <c r="I12" s="550"/>
      <c r="J12" s="551"/>
      <c r="K12" s="410">
        <f>J13</f>
        <v>0</v>
      </c>
      <c r="L12" s="307" t="str">
        <f>IF(I13="○","×",IF(I13="×","○",IF(I13="△","△")))</f>
        <v>△</v>
      </c>
      <c r="M12" s="308">
        <f>H13</f>
        <v>0</v>
      </c>
      <c r="N12" s="309">
        <f>J14</f>
        <v>0</v>
      </c>
      <c r="O12" s="307" t="str">
        <f>IF(I14="○","×",IF(I14="×","○",IF(I14="△","△")))</f>
        <v>△</v>
      </c>
      <c r="P12" s="310">
        <f>H14</f>
        <v>0</v>
      </c>
      <c r="Q12" s="311">
        <f>SUM(AC12:AG12)</f>
        <v>0</v>
      </c>
      <c r="R12" s="410">
        <f>SUM(AI12:AM12)</f>
        <v>0</v>
      </c>
      <c r="S12" s="537">
        <f>E12+B12+K12+N12</f>
        <v>0</v>
      </c>
      <c r="T12" s="535"/>
      <c r="U12" s="534">
        <f>G12+D12+M12+P12</f>
        <v>0</v>
      </c>
      <c r="V12" s="535"/>
      <c r="W12" s="534">
        <f>S12-U12</f>
        <v>0</v>
      </c>
      <c r="X12" s="536"/>
      <c r="Y12" s="118">
        <f>RANK(Q12,$Q$2:$Q$6,0)</f>
        <v>1</v>
      </c>
      <c r="Z12" s="262"/>
      <c r="AA12" s="262"/>
      <c r="AB12" s="262"/>
      <c r="AC12" s="11" t="str">
        <f>IF(C12="○",1,"")</f>
        <v/>
      </c>
      <c r="AD12" s="11" t="str">
        <f>IF(F12="○",1,"")</f>
        <v/>
      </c>
      <c r="AE12" s="11" t="str">
        <f>IF(I12="○",1,"")</f>
        <v/>
      </c>
      <c r="AF12" s="11" t="str">
        <f>IF(L12="○",1,"")</f>
        <v/>
      </c>
      <c r="AG12" s="11" t="str">
        <f>IF(O12="○",1,"")</f>
        <v/>
      </c>
      <c r="AI12" s="11" t="str">
        <f>IF(C12="×",1,"")</f>
        <v/>
      </c>
      <c r="AJ12" s="11" t="str">
        <f>IF(F12="×",1,"")</f>
        <v/>
      </c>
      <c r="AK12" s="11" t="str">
        <f>IF(I12="×",1,"")</f>
        <v/>
      </c>
      <c r="AL12" s="11" t="str">
        <f>IF(L12="×",1,"")</f>
        <v/>
      </c>
      <c r="AM12" s="11" t="str">
        <f>IF(O12="×",1,"")</f>
        <v/>
      </c>
      <c r="AO12" s="11">
        <f>IF(C12="△",1,"")</f>
        <v>1</v>
      </c>
      <c r="AP12" s="11">
        <f>IF(F12="△",1,"")</f>
        <v>1</v>
      </c>
      <c r="AQ12" s="11" t="str">
        <f>IF(I12="△",1,"")</f>
        <v/>
      </c>
      <c r="AR12" s="11">
        <f>IF(L12="△",1,"")</f>
        <v>1</v>
      </c>
      <c r="AS12" s="11">
        <f>IF(O12="△",1,"")</f>
        <v>1</v>
      </c>
    </row>
    <row r="13" spans="1:45" ht="30" customHeight="1">
      <c r="A13" s="413" t="str">
        <f>参照!B11</f>
        <v>交野</v>
      </c>
      <c r="B13" s="306"/>
      <c r="C13" s="307" t="str">
        <f>IF(B13&gt;D13,"○",IF(B13&lt;D13,"×",IF(B13=D13,"△")))</f>
        <v>△</v>
      </c>
      <c r="D13" s="308"/>
      <c r="E13" s="309"/>
      <c r="F13" s="307" t="str">
        <f>IF(E13&gt;G13,"○",IF(E13&lt;G13,"×",IF(E13=G13,"△")))</f>
        <v>△</v>
      </c>
      <c r="G13" s="308"/>
      <c r="H13" s="309"/>
      <c r="I13" s="307" t="str">
        <f>IF(H13&gt;J13,"○",IF(H13&lt;J13,"×",IF(H13=J13,"△")))</f>
        <v>△</v>
      </c>
      <c r="J13" s="308"/>
      <c r="K13" s="549"/>
      <c r="L13" s="550"/>
      <c r="M13" s="551"/>
      <c r="N13" s="410">
        <f>M14</f>
        <v>0</v>
      </c>
      <c r="O13" s="307" t="str">
        <f>IF(L14="○","×",IF(L14="×","○",IF(L14="△","△")))</f>
        <v>△</v>
      </c>
      <c r="P13" s="310">
        <f>K14</f>
        <v>0</v>
      </c>
      <c r="Q13" s="311">
        <f>SUM(AC13:AG13)</f>
        <v>0</v>
      </c>
      <c r="R13" s="410">
        <f>SUM(AI13:AM13)</f>
        <v>0</v>
      </c>
      <c r="S13" s="537">
        <f>E13+H13+B13+N13</f>
        <v>0</v>
      </c>
      <c r="T13" s="535"/>
      <c r="U13" s="534">
        <f>G13+J13+D13+P13</f>
        <v>0</v>
      </c>
      <c r="V13" s="535"/>
      <c r="W13" s="534">
        <f>S13-U13</f>
        <v>0</v>
      </c>
      <c r="X13" s="536"/>
      <c r="Y13" s="118">
        <f>RANK(Q13,$Q$2:$Q$6,0)</f>
        <v>1</v>
      </c>
      <c r="Z13" s="262"/>
      <c r="AA13" s="262"/>
      <c r="AB13" s="262"/>
      <c r="AC13" s="11" t="str">
        <f>IF(C13="○",1,"")</f>
        <v/>
      </c>
      <c r="AD13" s="11" t="str">
        <f>IF(F13="○",1,"")</f>
        <v/>
      </c>
      <c r="AE13" s="11" t="str">
        <f>IF(I13="○",1,"")</f>
        <v/>
      </c>
      <c r="AF13" s="11" t="str">
        <f>IF(L13="○",1,"")</f>
        <v/>
      </c>
      <c r="AG13" s="11" t="str">
        <f>IF(O13="○",1,"")</f>
        <v/>
      </c>
      <c r="AI13" s="11" t="str">
        <f>IF(C13="×",1,"")</f>
        <v/>
      </c>
      <c r="AJ13" s="11" t="str">
        <f>IF(F13="×",1,"")</f>
        <v/>
      </c>
      <c r="AK13" s="11" t="str">
        <f>IF(I13="×",1,"")</f>
        <v/>
      </c>
      <c r="AL13" s="11" t="str">
        <f>IF(L13="×",1,"")</f>
        <v/>
      </c>
      <c r="AM13" s="11" t="str">
        <f>IF(O13="×",1,"")</f>
        <v/>
      </c>
      <c r="AO13" s="11">
        <f>IF(C13="△",1,"")</f>
        <v>1</v>
      </c>
      <c r="AP13" s="11">
        <f>IF(F13="△",1,"")</f>
        <v>1</v>
      </c>
      <c r="AQ13" s="11">
        <f>IF(I13="△",1,"")</f>
        <v>1</v>
      </c>
      <c r="AR13" s="11" t="str">
        <f>IF(L13="△",1,"")</f>
        <v/>
      </c>
      <c r="AS13" s="11">
        <f>IF(O13="△",1,"")</f>
        <v>1</v>
      </c>
    </row>
    <row r="14" spans="1:45" ht="30" customHeight="1" thickBot="1">
      <c r="A14" s="200" t="str">
        <f>参照!B12</f>
        <v>皐が丘</v>
      </c>
      <c r="B14" s="312"/>
      <c r="C14" s="313" t="str">
        <f>IF(B14&gt;D14,"○",IF(B14&lt;D14,"×",IF(B14=D14,"△")))</f>
        <v>△</v>
      </c>
      <c r="D14" s="314"/>
      <c r="E14" s="315"/>
      <c r="F14" s="313" t="str">
        <f>IF(E14&gt;G14,"○",IF(E14&lt;G14,"×",IF(E14=G14,"△")))</f>
        <v>△</v>
      </c>
      <c r="G14" s="314"/>
      <c r="H14" s="315"/>
      <c r="I14" s="313" t="str">
        <f>IF(H14&gt;J14,"○",IF(H14&lt;J14,"×",IF(H14=J14,"△")))</f>
        <v>△</v>
      </c>
      <c r="J14" s="314"/>
      <c r="K14" s="313"/>
      <c r="L14" s="313" t="str">
        <f>IF(K14&gt;M14,"○",IF(K14&lt;M14,"×",IF(K14=M14,"△")))</f>
        <v>△</v>
      </c>
      <c r="M14" s="314"/>
      <c r="N14" s="552"/>
      <c r="O14" s="553"/>
      <c r="P14" s="554"/>
      <c r="Q14" s="316">
        <f>SUM(AC14:AG14)</f>
        <v>0</v>
      </c>
      <c r="R14" s="411">
        <f>SUM(AI14:AM14)</f>
        <v>0</v>
      </c>
      <c r="S14" s="530">
        <f>E14+H14+K14+B14</f>
        <v>0</v>
      </c>
      <c r="T14" s="531"/>
      <c r="U14" s="532">
        <f>G14+J14+M14+D14</f>
        <v>0</v>
      </c>
      <c r="V14" s="531"/>
      <c r="W14" s="532">
        <f>S14-U14</f>
        <v>0</v>
      </c>
      <c r="X14" s="533"/>
      <c r="Y14" s="198">
        <f>RANK(Q14,$Q$2:$Q$6,0)</f>
        <v>1</v>
      </c>
      <c r="Z14" s="262"/>
      <c r="AA14" s="262"/>
      <c r="AB14" s="262"/>
      <c r="AC14" s="11" t="str">
        <f>IF(C14="○",1,"")</f>
        <v/>
      </c>
      <c r="AD14" s="11" t="str">
        <f>IF(F14="○",1,"")</f>
        <v/>
      </c>
      <c r="AE14" s="11" t="str">
        <f>IF(I14="○",1,"")</f>
        <v/>
      </c>
      <c r="AF14" s="11" t="str">
        <f>IF(L14="○",1,"")</f>
        <v/>
      </c>
      <c r="AG14" s="11" t="str">
        <f>IF(O14="○",1,"")</f>
        <v/>
      </c>
      <c r="AI14" s="11" t="str">
        <f>IF(C14="×",1,"")</f>
        <v/>
      </c>
      <c r="AJ14" s="11" t="str">
        <f>IF(F14="×",1,"")</f>
        <v/>
      </c>
      <c r="AK14" s="11" t="str">
        <f>IF(I14="×",1,"")</f>
        <v/>
      </c>
      <c r="AL14" s="11" t="str">
        <f>IF(L14="×",1,"")</f>
        <v/>
      </c>
      <c r="AM14" s="11" t="str">
        <f>IF(O14="×",1,"")</f>
        <v/>
      </c>
      <c r="AO14" s="11">
        <f>IF(C14="△",1,"")</f>
        <v>1</v>
      </c>
      <c r="AP14" s="11">
        <f>IF(F14="△",1,"")</f>
        <v>1</v>
      </c>
      <c r="AQ14" s="11">
        <f>IF(I14="△",1,"")</f>
        <v>1</v>
      </c>
      <c r="AR14" s="11">
        <f>IF(L14="△",1,"")</f>
        <v>1</v>
      </c>
      <c r="AS14" s="11" t="str">
        <f>IF(O14="△",1,"")</f>
        <v/>
      </c>
    </row>
    <row r="15" spans="1:45">
      <c r="U15" s="11"/>
      <c r="X15" s="11"/>
    </row>
    <row r="16" spans="1:45" ht="14.25" thickBot="1">
      <c r="U16" s="11"/>
      <c r="X16" s="11"/>
    </row>
    <row r="17" spans="1:45" ht="30" customHeight="1" thickBot="1">
      <c r="A17" s="259" t="s">
        <v>487</v>
      </c>
      <c r="B17" s="555" t="str">
        <f>A18</f>
        <v>枚方津田</v>
      </c>
      <c r="C17" s="555"/>
      <c r="D17" s="555"/>
      <c r="E17" s="556" t="str">
        <f>A19</f>
        <v>芦間</v>
      </c>
      <c r="F17" s="555"/>
      <c r="G17" s="557"/>
      <c r="H17" s="558" t="str">
        <f>A20</f>
        <v>門真西</v>
      </c>
      <c r="I17" s="559"/>
      <c r="J17" s="559"/>
      <c r="K17" s="558" t="str">
        <f>A21</f>
        <v>港</v>
      </c>
      <c r="L17" s="559"/>
      <c r="M17" s="559"/>
      <c r="N17" s="558" t="str">
        <f>A22</f>
        <v>守口東</v>
      </c>
      <c r="O17" s="559"/>
      <c r="P17" s="560"/>
      <c r="Q17" s="395" t="s">
        <v>28</v>
      </c>
      <c r="R17" s="407" t="s">
        <v>29</v>
      </c>
      <c r="S17" s="544" t="s">
        <v>489</v>
      </c>
      <c r="T17" s="545"/>
      <c r="U17" s="538" t="s">
        <v>490</v>
      </c>
      <c r="V17" s="545"/>
      <c r="W17" s="538" t="s">
        <v>491</v>
      </c>
      <c r="X17" s="539"/>
      <c r="Y17" s="396" t="s">
        <v>30</v>
      </c>
      <c r="Z17" s="261"/>
      <c r="AA17" s="261"/>
      <c r="AB17" s="261"/>
      <c r="AC17" s="11">
        <v>1</v>
      </c>
      <c r="AD17" s="11">
        <v>2</v>
      </c>
      <c r="AE17" s="11">
        <v>3</v>
      </c>
      <c r="AF17" s="11">
        <v>4</v>
      </c>
      <c r="AG17" s="11">
        <v>5</v>
      </c>
      <c r="AI17" s="11">
        <v>1</v>
      </c>
      <c r="AJ17" s="11">
        <v>2</v>
      </c>
      <c r="AK17" s="11">
        <v>3</v>
      </c>
      <c r="AL17" s="11">
        <v>4</v>
      </c>
      <c r="AM17" s="11">
        <v>5</v>
      </c>
      <c r="AO17" s="11">
        <v>1</v>
      </c>
      <c r="AP17" s="11">
        <v>2</v>
      </c>
      <c r="AQ17" s="11">
        <v>3</v>
      </c>
      <c r="AR17" s="11">
        <v>4</v>
      </c>
      <c r="AS17" s="11">
        <v>5</v>
      </c>
    </row>
    <row r="18" spans="1:45" ht="30" customHeight="1" thickTop="1">
      <c r="A18" s="412" t="str">
        <f>参照!B13</f>
        <v>枚方津田</v>
      </c>
      <c r="B18" s="546"/>
      <c r="C18" s="547"/>
      <c r="D18" s="548"/>
      <c r="E18" s="297">
        <f>D19</f>
        <v>0</v>
      </c>
      <c r="F18" s="298" t="str">
        <f>IF(C19="○","×",IF(C19="×","○",IF(C19="△","△")))</f>
        <v>△</v>
      </c>
      <c r="G18" s="299">
        <f>B19</f>
        <v>0</v>
      </c>
      <c r="H18" s="300">
        <f>D20</f>
        <v>0</v>
      </c>
      <c r="I18" s="301" t="str">
        <f>IF(C20="○","×",IF(C20="×","○",IF(C20="△","△")))</f>
        <v>△</v>
      </c>
      <c r="J18" s="302">
        <f>B20</f>
        <v>0</v>
      </c>
      <c r="K18" s="300">
        <f>D21</f>
        <v>0</v>
      </c>
      <c r="L18" s="301" t="str">
        <f>IF(C21="○","×",IF(C21="×","○",IF(C21="△","△")))</f>
        <v>△</v>
      </c>
      <c r="M18" s="302">
        <f>B21</f>
        <v>0</v>
      </c>
      <c r="N18" s="300">
        <f>D22</f>
        <v>0</v>
      </c>
      <c r="O18" s="301" t="str">
        <f>IF(C22="○","×",IF(C22="×","○",IF(C22="△","△")))</f>
        <v>△</v>
      </c>
      <c r="P18" s="303">
        <f>B22</f>
        <v>0</v>
      </c>
      <c r="Q18" s="304">
        <f>SUM(AC18:AG18)</f>
        <v>0</v>
      </c>
      <c r="R18" s="305">
        <f>SUM(AI18:AM18)</f>
        <v>0</v>
      </c>
      <c r="S18" s="540">
        <f>E18+H18+K18+N18</f>
        <v>0</v>
      </c>
      <c r="T18" s="541"/>
      <c r="U18" s="542">
        <f>G18+J18+M18+P18</f>
        <v>0</v>
      </c>
      <c r="V18" s="541"/>
      <c r="W18" s="542">
        <f>S18-U18</f>
        <v>0</v>
      </c>
      <c r="X18" s="543"/>
      <c r="Y18" s="254">
        <f>RANK(Q18,$Q$2:$Q$6,0)</f>
        <v>1</v>
      </c>
      <c r="Z18" s="262"/>
      <c r="AA18" s="262"/>
      <c r="AB18" s="262"/>
      <c r="AC18" s="11" t="str">
        <f>IF(C18="○",1,"")</f>
        <v/>
      </c>
      <c r="AD18" s="11" t="str">
        <f>IF(F18="○",1,"")</f>
        <v/>
      </c>
      <c r="AE18" s="11" t="str">
        <f>IF(I18="○",1,"")</f>
        <v/>
      </c>
      <c r="AF18" s="11" t="str">
        <f>IF(L18="○",1,"")</f>
        <v/>
      </c>
      <c r="AG18" s="11" t="str">
        <f>IF(O18="○",1,"")</f>
        <v/>
      </c>
      <c r="AI18" s="11" t="str">
        <f>IF(C18="×",1,"")</f>
        <v/>
      </c>
      <c r="AJ18" s="11" t="str">
        <f>IF(F18="×",1,"")</f>
        <v/>
      </c>
      <c r="AK18" s="11" t="str">
        <f>IF(I18="×",1,"")</f>
        <v/>
      </c>
      <c r="AL18" s="11" t="str">
        <f>IF(L18="×",1,"")</f>
        <v/>
      </c>
      <c r="AM18" s="11" t="str">
        <f>IF(O18="×",1,"")</f>
        <v/>
      </c>
      <c r="AO18" s="11" t="str">
        <f>IF(C18="△",1,"")</f>
        <v/>
      </c>
      <c r="AP18" s="11">
        <f>IF(F18="△",1,"")</f>
        <v>1</v>
      </c>
      <c r="AQ18" s="11">
        <f>IF(I18="△",1,"")</f>
        <v>1</v>
      </c>
      <c r="AR18" s="11">
        <f>IF(L18="△",1,"")</f>
        <v>1</v>
      </c>
      <c r="AS18" s="11">
        <f>IF(O18="△",1,"")</f>
        <v>1</v>
      </c>
    </row>
    <row r="19" spans="1:45" ht="30" customHeight="1">
      <c r="A19" s="413" t="str">
        <f>参照!B14</f>
        <v>芦間</v>
      </c>
      <c r="B19" s="306"/>
      <c r="C19" s="307" t="str">
        <f>IF(B19&gt;D19,"○",IF(B19&lt;D19,"×",IF(B19=D19,"△")))</f>
        <v>△</v>
      </c>
      <c r="D19" s="308"/>
      <c r="E19" s="549"/>
      <c r="F19" s="550"/>
      <c r="G19" s="551"/>
      <c r="H19" s="309">
        <f>G20</f>
        <v>0</v>
      </c>
      <c r="I19" s="307" t="str">
        <f>IF(F20="○","×",IF(F20="×","○",IF(F20="△","△")))</f>
        <v>△</v>
      </c>
      <c r="J19" s="308">
        <f>E20</f>
        <v>0</v>
      </c>
      <c r="K19" s="309">
        <f>G21</f>
        <v>0</v>
      </c>
      <c r="L19" s="307" t="str">
        <f>IF(F21="○","×",IF(F21="×","○",IF(F21="△","△")))</f>
        <v>△</v>
      </c>
      <c r="M19" s="308">
        <f>E21</f>
        <v>0</v>
      </c>
      <c r="N19" s="309">
        <f>G22</f>
        <v>0</v>
      </c>
      <c r="O19" s="307" t="str">
        <f>IF(F22="○","×",IF(F22="×","○",IF(F22="△","△")))</f>
        <v>△</v>
      </c>
      <c r="P19" s="310">
        <f>E22</f>
        <v>0</v>
      </c>
      <c r="Q19" s="311">
        <f>SUM(AC19:AG19)</f>
        <v>0</v>
      </c>
      <c r="R19" s="410">
        <f>SUM(AI19:AM19)</f>
        <v>0</v>
      </c>
      <c r="S19" s="537">
        <f>B19+H19+K19+N19</f>
        <v>0</v>
      </c>
      <c r="T19" s="535"/>
      <c r="U19" s="534">
        <f>D19+J19+M19+P19</f>
        <v>0</v>
      </c>
      <c r="V19" s="535"/>
      <c r="W19" s="534">
        <f>S19-U19</f>
        <v>0</v>
      </c>
      <c r="X19" s="536"/>
      <c r="Y19" s="118">
        <f>RANK(Q19,$Q$2:$Q$6,0)</f>
        <v>1</v>
      </c>
      <c r="Z19" s="262"/>
      <c r="AA19" s="262"/>
      <c r="AB19" s="262"/>
      <c r="AC19" s="11" t="str">
        <f>IF(C19="○",1,"")</f>
        <v/>
      </c>
      <c r="AD19" s="11" t="str">
        <f>IF(F19="○",1,"")</f>
        <v/>
      </c>
      <c r="AE19" s="11" t="str">
        <f>IF(I19="○",1,"")</f>
        <v/>
      </c>
      <c r="AF19" s="11" t="str">
        <f>IF(L19="○",1,"")</f>
        <v/>
      </c>
      <c r="AG19" s="11" t="str">
        <f>IF(O19="○",1,"")</f>
        <v/>
      </c>
      <c r="AI19" s="11" t="str">
        <f>IF(C19="×",1,"")</f>
        <v/>
      </c>
      <c r="AJ19" s="11" t="str">
        <f>IF(F19="×",1,"")</f>
        <v/>
      </c>
      <c r="AK19" s="11" t="str">
        <f>IF(I19="×",1,"")</f>
        <v/>
      </c>
      <c r="AL19" s="11" t="str">
        <f>IF(L19="×",1,"")</f>
        <v/>
      </c>
      <c r="AM19" s="11" t="str">
        <f>IF(O19="×",1,"")</f>
        <v/>
      </c>
      <c r="AO19" s="11">
        <f>IF(C19="△",1,"")</f>
        <v>1</v>
      </c>
      <c r="AP19" s="11" t="str">
        <f>IF(F19="△",1,"")</f>
        <v/>
      </c>
      <c r="AQ19" s="11">
        <f>IF(I19="△",1,"")</f>
        <v>1</v>
      </c>
      <c r="AR19" s="11">
        <f>IF(L19="△",1,"")</f>
        <v>1</v>
      </c>
      <c r="AS19" s="11">
        <f>IF(O19="△",1,"")</f>
        <v>1</v>
      </c>
    </row>
    <row r="20" spans="1:45" ht="30" customHeight="1">
      <c r="A20" s="413" t="str">
        <f>参照!B15</f>
        <v>門真西</v>
      </c>
      <c r="B20" s="306"/>
      <c r="C20" s="307" t="str">
        <f>IF(B20&gt;D20,"○",IF(B20&lt;D20,"×",IF(B20=D20,"△")))</f>
        <v>△</v>
      </c>
      <c r="D20" s="308"/>
      <c r="E20" s="309"/>
      <c r="F20" s="307" t="str">
        <f>IF(E20&gt;G20,"○",IF(E20&lt;G20,"×",IF(E20=G20,"△")))</f>
        <v>△</v>
      </c>
      <c r="G20" s="308"/>
      <c r="H20" s="549"/>
      <c r="I20" s="550"/>
      <c r="J20" s="551"/>
      <c r="K20" s="410">
        <f>J21</f>
        <v>0</v>
      </c>
      <c r="L20" s="307" t="str">
        <f>IF(I21="○","×",IF(I21="×","○",IF(I21="△","△")))</f>
        <v>△</v>
      </c>
      <c r="M20" s="308">
        <f>H21</f>
        <v>0</v>
      </c>
      <c r="N20" s="309">
        <f>J22</f>
        <v>0</v>
      </c>
      <c r="O20" s="307" t="str">
        <f>IF(I22="○","×",IF(I22="×","○",IF(I22="△","△")))</f>
        <v>△</v>
      </c>
      <c r="P20" s="310">
        <f>H22</f>
        <v>0</v>
      </c>
      <c r="Q20" s="311">
        <f>SUM(AC20:AG20)</f>
        <v>0</v>
      </c>
      <c r="R20" s="410">
        <f>SUM(AI20:AM20)</f>
        <v>0</v>
      </c>
      <c r="S20" s="537">
        <f>E20+B20+K20+N20</f>
        <v>0</v>
      </c>
      <c r="T20" s="535"/>
      <c r="U20" s="534">
        <f>G20+D20+M20+P20</f>
        <v>0</v>
      </c>
      <c r="V20" s="535"/>
      <c r="W20" s="534">
        <f>S20-U20</f>
        <v>0</v>
      </c>
      <c r="X20" s="536"/>
      <c r="Y20" s="118">
        <f>RANK(Q20,$Q$2:$Q$6,0)</f>
        <v>1</v>
      </c>
      <c r="Z20" s="262"/>
      <c r="AA20" s="262"/>
      <c r="AB20" s="262"/>
      <c r="AC20" s="11" t="str">
        <f>IF(C20="○",1,"")</f>
        <v/>
      </c>
      <c r="AD20" s="11" t="str">
        <f>IF(F20="○",1,"")</f>
        <v/>
      </c>
      <c r="AE20" s="11" t="str">
        <f>IF(I20="○",1,"")</f>
        <v/>
      </c>
      <c r="AF20" s="11" t="str">
        <f>IF(L20="○",1,"")</f>
        <v/>
      </c>
      <c r="AG20" s="11" t="str">
        <f>IF(O20="○",1,"")</f>
        <v/>
      </c>
      <c r="AI20" s="11" t="str">
        <f>IF(C20="×",1,"")</f>
        <v/>
      </c>
      <c r="AJ20" s="11" t="str">
        <f>IF(F20="×",1,"")</f>
        <v/>
      </c>
      <c r="AK20" s="11" t="str">
        <f>IF(I20="×",1,"")</f>
        <v/>
      </c>
      <c r="AL20" s="11" t="str">
        <f>IF(L20="×",1,"")</f>
        <v/>
      </c>
      <c r="AM20" s="11" t="str">
        <f>IF(O20="×",1,"")</f>
        <v/>
      </c>
      <c r="AO20" s="11">
        <f>IF(C20="△",1,"")</f>
        <v>1</v>
      </c>
      <c r="AP20" s="11">
        <f>IF(F20="△",1,"")</f>
        <v>1</v>
      </c>
      <c r="AQ20" s="11" t="str">
        <f>IF(I20="△",1,"")</f>
        <v/>
      </c>
      <c r="AR20" s="11">
        <f>IF(L20="△",1,"")</f>
        <v>1</v>
      </c>
      <c r="AS20" s="11">
        <f>IF(O20="△",1,"")</f>
        <v>1</v>
      </c>
    </row>
    <row r="21" spans="1:45" ht="30" customHeight="1">
      <c r="A21" s="413" t="str">
        <f>参照!B16</f>
        <v>港</v>
      </c>
      <c r="B21" s="306"/>
      <c r="C21" s="307" t="str">
        <f>IF(B21&gt;D21,"○",IF(B21&lt;D21,"×",IF(B21=D21,"△")))</f>
        <v>△</v>
      </c>
      <c r="D21" s="308"/>
      <c r="E21" s="309"/>
      <c r="F21" s="307" t="str">
        <f>IF(E21&gt;G21,"○",IF(E21&lt;G21,"×",IF(E21=G21,"△")))</f>
        <v>△</v>
      </c>
      <c r="G21" s="308"/>
      <c r="H21" s="309"/>
      <c r="I21" s="307" t="str">
        <f>IF(H21&gt;J21,"○",IF(H21&lt;J21,"×",IF(H21=J21,"△")))</f>
        <v>△</v>
      </c>
      <c r="J21" s="308"/>
      <c r="K21" s="549"/>
      <c r="L21" s="550"/>
      <c r="M21" s="551"/>
      <c r="N21" s="410">
        <f>M22</f>
        <v>0</v>
      </c>
      <c r="O21" s="307" t="str">
        <f>IF(L22="○","×",IF(L22="×","○",IF(L22="△","△")))</f>
        <v>△</v>
      </c>
      <c r="P21" s="310">
        <f>K22</f>
        <v>0</v>
      </c>
      <c r="Q21" s="311">
        <f>SUM(AC21:AG21)</f>
        <v>0</v>
      </c>
      <c r="R21" s="410">
        <f>SUM(AI21:AM21)</f>
        <v>0</v>
      </c>
      <c r="S21" s="537">
        <f>E21+H21+B21+N21</f>
        <v>0</v>
      </c>
      <c r="T21" s="535"/>
      <c r="U21" s="534">
        <f>G21+J21+D21+P21</f>
        <v>0</v>
      </c>
      <c r="V21" s="535"/>
      <c r="W21" s="534">
        <f>S21-U21</f>
        <v>0</v>
      </c>
      <c r="X21" s="536"/>
      <c r="Y21" s="118">
        <f>RANK(Q21,$Q$2:$Q$6,0)</f>
        <v>1</v>
      </c>
      <c r="Z21" s="262"/>
      <c r="AA21" s="262"/>
      <c r="AB21" s="262"/>
      <c r="AC21" s="11" t="str">
        <f>IF(C21="○",1,"")</f>
        <v/>
      </c>
      <c r="AD21" s="11" t="str">
        <f>IF(F21="○",1,"")</f>
        <v/>
      </c>
      <c r="AE21" s="11" t="str">
        <f>IF(I21="○",1,"")</f>
        <v/>
      </c>
      <c r="AF21" s="11" t="str">
        <f>IF(L21="○",1,"")</f>
        <v/>
      </c>
      <c r="AG21" s="11" t="str">
        <f>IF(O21="○",1,"")</f>
        <v/>
      </c>
      <c r="AI21" s="11" t="str">
        <f>IF(C21="×",1,"")</f>
        <v/>
      </c>
      <c r="AJ21" s="11" t="str">
        <f>IF(F21="×",1,"")</f>
        <v/>
      </c>
      <c r="AK21" s="11" t="str">
        <f>IF(I21="×",1,"")</f>
        <v/>
      </c>
      <c r="AL21" s="11" t="str">
        <f>IF(L21="×",1,"")</f>
        <v/>
      </c>
      <c r="AM21" s="11" t="str">
        <f>IF(O21="×",1,"")</f>
        <v/>
      </c>
      <c r="AO21" s="11">
        <f>IF(C21="△",1,"")</f>
        <v>1</v>
      </c>
      <c r="AP21" s="11">
        <f>IF(F21="△",1,"")</f>
        <v>1</v>
      </c>
      <c r="AQ21" s="11">
        <f>IF(I21="△",1,"")</f>
        <v>1</v>
      </c>
      <c r="AR21" s="11" t="str">
        <f>IF(L21="△",1,"")</f>
        <v/>
      </c>
      <c r="AS21" s="11">
        <f>IF(O21="△",1,"")</f>
        <v>1</v>
      </c>
    </row>
    <row r="22" spans="1:45" ht="30" customHeight="1" thickBot="1">
      <c r="A22" s="200" t="str">
        <f>参照!B17</f>
        <v>守口東</v>
      </c>
      <c r="B22" s="312"/>
      <c r="C22" s="313" t="str">
        <f>IF(B22&gt;D22,"○",IF(B22&lt;D22,"×",IF(B22=D22,"△")))</f>
        <v>△</v>
      </c>
      <c r="D22" s="314"/>
      <c r="E22" s="315"/>
      <c r="F22" s="313" t="str">
        <f>IF(E22&gt;G22,"○",IF(E22&lt;G22,"×",IF(E22=G22,"△")))</f>
        <v>△</v>
      </c>
      <c r="G22" s="314"/>
      <c r="H22" s="315"/>
      <c r="I22" s="313" t="str">
        <f>IF(H22&gt;J22,"○",IF(H22&lt;J22,"×",IF(H22=J22,"△")))</f>
        <v>△</v>
      </c>
      <c r="J22" s="314"/>
      <c r="K22" s="313"/>
      <c r="L22" s="313" t="str">
        <f>IF(K22&gt;M22,"○",IF(K22&lt;M22,"×",IF(K22=M22,"△")))</f>
        <v>△</v>
      </c>
      <c r="M22" s="314"/>
      <c r="N22" s="552"/>
      <c r="O22" s="553"/>
      <c r="P22" s="554"/>
      <c r="Q22" s="316">
        <f>SUM(AC22:AG22)</f>
        <v>0</v>
      </c>
      <c r="R22" s="411">
        <f>SUM(AI22:AM22)</f>
        <v>0</v>
      </c>
      <c r="S22" s="530">
        <f>E22+H22+K22+B22</f>
        <v>0</v>
      </c>
      <c r="T22" s="531"/>
      <c r="U22" s="532">
        <f>G22+J22+M22+D22</f>
        <v>0</v>
      </c>
      <c r="V22" s="531"/>
      <c r="W22" s="532">
        <f>S22-U22</f>
        <v>0</v>
      </c>
      <c r="X22" s="533"/>
      <c r="Y22" s="198">
        <f>RANK(Q22,$Q$2:$Q$6,0)</f>
        <v>1</v>
      </c>
      <c r="Z22" s="262"/>
      <c r="AA22" s="262"/>
      <c r="AB22" s="262"/>
      <c r="AC22" s="11" t="str">
        <f>IF(C22="○",1,"")</f>
        <v/>
      </c>
      <c r="AD22" s="11" t="str">
        <f>IF(F22="○",1,"")</f>
        <v/>
      </c>
      <c r="AE22" s="11" t="str">
        <f>IF(I22="○",1,"")</f>
        <v/>
      </c>
      <c r="AF22" s="11" t="str">
        <f>IF(L22="○",1,"")</f>
        <v/>
      </c>
      <c r="AG22" s="11" t="str">
        <f>IF(O22="○",1,"")</f>
        <v/>
      </c>
      <c r="AI22" s="11" t="str">
        <f>IF(C22="×",1,"")</f>
        <v/>
      </c>
      <c r="AJ22" s="11" t="str">
        <f>IF(F22="×",1,"")</f>
        <v/>
      </c>
      <c r="AK22" s="11" t="str">
        <f>IF(I22="×",1,"")</f>
        <v/>
      </c>
      <c r="AL22" s="11" t="str">
        <f>IF(L22="×",1,"")</f>
        <v/>
      </c>
      <c r="AM22" s="11" t="str">
        <f>IF(O22="×",1,"")</f>
        <v/>
      </c>
      <c r="AO22" s="11">
        <f>IF(C22="△",1,"")</f>
        <v>1</v>
      </c>
      <c r="AP22" s="11">
        <f>IF(F22="△",1,"")</f>
        <v>1</v>
      </c>
      <c r="AQ22" s="11">
        <f>IF(I22="△",1,"")</f>
        <v>1</v>
      </c>
      <c r="AR22" s="11">
        <f>IF(L22="△",1,"")</f>
        <v>1</v>
      </c>
      <c r="AS22" s="11" t="str">
        <f>IF(O22="△",1,"")</f>
        <v/>
      </c>
    </row>
    <row r="23" spans="1:45">
      <c r="A23" s="196"/>
      <c r="B23" s="196"/>
      <c r="C23" s="196"/>
      <c r="D23" s="196"/>
      <c r="E23" s="196"/>
      <c r="F23" s="196"/>
      <c r="G23" s="196"/>
      <c r="H23" s="196"/>
      <c r="I23" s="196"/>
      <c r="J23" s="196"/>
      <c r="K23" s="196"/>
      <c r="L23" s="196"/>
      <c r="M23" s="196"/>
      <c r="N23" s="196"/>
      <c r="O23" s="196"/>
      <c r="P23" s="196"/>
      <c r="Q23" s="196"/>
      <c r="R23" s="196"/>
      <c r="S23" s="196"/>
      <c r="T23" s="196"/>
      <c r="U23" s="196"/>
      <c r="V23" s="196"/>
      <c r="W23" s="185"/>
      <c r="X23" s="185"/>
      <c r="Y23" s="185"/>
    </row>
    <row r="24" spans="1:45" ht="14.25" thickBot="1">
      <c r="A24" s="197"/>
      <c r="B24" s="197"/>
      <c r="C24" s="197"/>
      <c r="D24" s="197"/>
      <c r="E24" s="197"/>
      <c r="F24" s="197"/>
      <c r="G24" s="197"/>
      <c r="H24" s="197"/>
      <c r="I24" s="197"/>
      <c r="J24" s="197"/>
      <c r="K24" s="197"/>
      <c r="L24" s="197"/>
      <c r="M24" s="197"/>
      <c r="N24" s="197"/>
      <c r="O24" s="197"/>
      <c r="P24" s="197"/>
      <c r="Q24" s="197"/>
      <c r="R24" s="197"/>
      <c r="S24" s="197"/>
      <c r="T24" s="197"/>
      <c r="U24" s="197"/>
      <c r="V24" s="197"/>
      <c r="W24" s="409"/>
      <c r="X24" s="409"/>
      <c r="Y24" s="409"/>
    </row>
    <row r="25" spans="1:45" ht="30" customHeight="1" thickBot="1">
      <c r="A25" s="259" t="s">
        <v>488</v>
      </c>
      <c r="B25" s="555" t="str">
        <f>A26</f>
        <v>香里丘</v>
      </c>
      <c r="C25" s="555"/>
      <c r="D25" s="555"/>
      <c r="E25" s="556" t="str">
        <f>A27</f>
        <v>長尾</v>
      </c>
      <c r="F25" s="555"/>
      <c r="G25" s="557"/>
      <c r="H25" s="558" t="str">
        <f>A28</f>
        <v>緑風冠</v>
      </c>
      <c r="I25" s="559"/>
      <c r="J25" s="559"/>
      <c r="K25" s="558" t="str">
        <f>A29</f>
        <v>旭</v>
      </c>
      <c r="L25" s="559"/>
      <c r="M25" s="559"/>
      <c r="N25" s="574" t="str">
        <f>A30</f>
        <v>枚方なぎさ</v>
      </c>
      <c r="O25" s="575"/>
      <c r="P25" s="576"/>
      <c r="Q25" s="395" t="s">
        <v>28</v>
      </c>
      <c r="R25" s="407" t="s">
        <v>29</v>
      </c>
      <c r="S25" s="544" t="s">
        <v>489</v>
      </c>
      <c r="T25" s="545"/>
      <c r="U25" s="538" t="s">
        <v>490</v>
      </c>
      <c r="V25" s="545"/>
      <c r="W25" s="538" t="s">
        <v>491</v>
      </c>
      <c r="X25" s="539"/>
      <c r="Y25" s="396" t="s">
        <v>30</v>
      </c>
      <c r="Z25" s="261"/>
      <c r="AA25" s="261"/>
      <c r="AB25" s="261"/>
      <c r="AC25" s="11">
        <v>1</v>
      </c>
      <c r="AD25" s="11">
        <v>2</v>
      </c>
      <c r="AE25" s="11">
        <v>3</v>
      </c>
      <c r="AF25" s="11">
        <v>4</v>
      </c>
      <c r="AG25" s="11">
        <v>5</v>
      </c>
      <c r="AI25" s="11">
        <v>1</v>
      </c>
      <c r="AJ25" s="11">
        <v>2</v>
      </c>
      <c r="AK25" s="11">
        <v>3</v>
      </c>
      <c r="AL25" s="11">
        <v>4</v>
      </c>
      <c r="AM25" s="11">
        <v>5</v>
      </c>
      <c r="AO25" s="11">
        <v>1</v>
      </c>
      <c r="AP25" s="11">
        <v>2</v>
      </c>
      <c r="AQ25" s="11">
        <v>3</v>
      </c>
      <c r="AR25" s="11">
        <v>4</v>
      </c>
      <c r="AS25" s="11">
        <v>5</v>
      </c>
    </row>
    <row r="26" spans="1:45" ht="30" customHeight="1" thickTop="1">
      <c r="A26" s="412" t="str">
        <f>参照!B18</f>
        <v>香里丘</v>
      </c>
      <c r="B26" s="546"/>
      <c r="C26" s="547"/>
      <c r="D26" s="548"/>
      <c r="E26" s="297">
        <f>D27</f>
        <v>0</v>
      </c>
      <c r="F26" s="298" t="str">
        <f>IF(C27="○","×",IF(C27="×","○",IF(C27="△","△")))</f>
        <v>△</v>
      </c>
      <c r="G26" s="299">
        <f>B27</f>
        <v>0</v>
      </c>
      <c r="H26" s="300">
        <f>D28</f>
        <v>0</v>
      </c>
      <c r="I26" s="301" t="str">
        <f>IF(C28="○","×",IF(C28="×","○",IF(C28="△","△")))</f>
        <v>△</v>
      </c>
      <c r="J26" s="302">
        <f>B28</f>
        <v>0</v>
      </c>
      <c r="K26" s="300">
        <f>D29</f>
        <v>0</v>
      </c>
      <c r="L26" s="301" t="str">
        <f>IF(C29="○","×",IF(C29="×","○",IF(C29="△","△")))</f>
        <v>△</v>
      </c>
      <c r="M26" s="302">
        <f>B29</f>
        <v>0</v>
      </c>
      <c r="N26" s="300">
        <f>D30</f>
        <v>0</v>
      </c>
      <c r="O26" s="301" t="str">
        <f>IF(C30="○","×",IF(C30="×","○",IF(C30="△","△")))</f>
        <v>△</v>
      </c>
      <c r="P26" s="303">
        <f>B30</f>
        <v>0</v>
      </c>
      <c r="Q26" s="304">
        <f>SUM(AC26:AG26)</f>
        <v>0</v>
      </c>
      <c r="R26" s="305">
        <f>SUM(AI26:AM26)</f>
        <v>0</v>
      </c>
      <c r="S26" s="540">
        <f>E26+H26+K26+N26</f>
        <v>0</v>
      </c>
      <c r="T26" s="541"/>
      <c r="U26" s="542">
        <f>G26+J26+M26+P26</f>
        <v>0</v>
      </c>
      <c r="V26" s="541"/>
      <c r="W26" s="542">
        <f>S26-U26</f>
        <v>0</v>
      </c>
      <c r="X26" s="543"/>
      <c r="Y26" s="254">
        <f>RANK(Q26,$Q$2:$Q$6,0)</f>
        <v>1</v>
      </c>
      <c r="Z26" s="262"/>
      <c r="AA26" s="262"/>
      <c r="AB26" s="262"/>
      <c r="AC26" s="11" t="str">
        <f>IF(C26="○",1,"")</f>
        <v/>
      </c>
      <c r="AD26" s="11" t="str">
        <f>IF(F26="○",1,"")</f>
        <v/>
      </c>
      <c r="AE26" s="11" t="str">
        <f>IF(I26="○",1,"")</f>
        <v/>
      </c>
      <c r="AF26" s="11" t="str">
        <f>IF(L26="○",1,"")</f>
        <v/>
      </c>
      <c r="AG26" s="11" t="str">
        <f>IF(O26="○",1,"")</f>
        <v/>
      </c>
      <c r="AI26" s="11" t="str">
        <f>IF(C26="×",1,"")</f>
        <v/>
      </c>
      <c r="AJ26" s="11" t="str">
        <f>IF(F26="×",1,"")</f>
        <v/>
      </c>
      <c r="AK26" s="11" t="str">
        <f>IF(I26="×",1,"")</f>
        <v/>
      </c>
      <c r="AL26" s="11" t="str">
        <f>IF(L26="×",1,"")</f>
        <v/>
      </c>
      <c r="AM26" s="11" t="str">
        <f>IF(O26="×",1,"")</f>
        <v/>
      </c>
      <c r="AO26" s="11" t="str">
        <f>IF(C26="△",1,"")</f>
        <v/>
      </c>
      <c r="AP26" s="11">
        <f>IF(F26="△",1,"")</f>
        <v>1</v>
      </c>
      <c r="AQ26" s="11">
        <f>IF(I26="△",1,"")</f>
        <v>1</v>
      </c>
      <c r="AR26" s="11">
        <f>IF(L26="△",1,"")</f>
        <v>1</v>
      </c>
      <c r="AS26" s="11">
        <f>IF(O26="△",1,"")</f>
        <v>1</v>
      </c>
    </row>
    <row r="27" spans="1:45" ht="30" customHeight="1">
      <c r="A27" s="413" t="str">
        <f>参照!B19</f>
        <v>長尾</v>
      </c>
      <c r="B27" s="306"/>
      <c r="C27" s="307" t="str">
        <f>IF(B27&gt;D27,"○",IF(B27&lt;D27,"×",IF(B27=D27,"△")))</f>
        <v>△</v>
      </c>
      <c r="D27" s="308"/>
      <c r="E27" s="549"/>
      <c r="F27" s="550"/>
      <c r="G27" s="551"/>
      <c r="H27" s="309">
        <f>G28</f>
        <v>0</v>
      </c>
      <c r="I27" s="307" t="str">
        <f>IF(F28="○","×",IF(F28="×","○",IF(F28="△","△")))</f>
        <v>△</v>
      </c>
      <c r="J27" s="308">
        <f>E28</f>
        <v>0</v>
      </c>
      <c r="K27" s="309">
        <f>G29</f>
        <v>0</v>
      </c>
      <c r="L27" s="307" t="str">
        <f>IF(F29="○","×",IF(F29="×","○",IF(F29="△","△")))</f>
        <v>△</v>
      </c>
      <c r="M27" s="308">
        <f>E29</f>
        <v>0</v>
      </c>
      <c r="N27" s="309">
        <f>G30</f>
        <v>0</v>
      </c>
      <c r="O27" s="307" t="str">
        <f>IF(F30="○","×",IF(F30="×","○",IF(F30="△","△")))</f>
        <v>△</v>
      </c>
      <c r="P27" s="310">
        <f>E30</f>
        <v>0</v>
      </c>
      <c r="Q27" s="311">
        <f>SUM(AC27:AG27)</f>
        <v>0</v>
      </c>
      <c r="R27" s="410">
        <f>SUM(AI27:AM27)</f>
        <v>0</v>
      </c>
      <c r="S27" s="537">
        <f>B27+H27+K27+N27</f>
        <v>0</v>
      </c>
      <c r="T27" s="535"/>
      <c r="U27" s="534">
        <f>D27+J27+M27+P27</f>
        <v>0</v>
      </c>
      <c r="V27" s="535"/>
      <c r="W27" s="534">
        <f>S27-U27</f>
        <v>0</v>
      </c>
      <c r="X27" s="536"/>
      <c r="Y27" s="118">
        <f>RANK(Q27,$Q$2:$Q$6,0)</f>
        <v>1</v>
      </c>
      <c r="Z27" s="262"/>
      <c r="AA27" s="262"/>
      <c r="AB27" s="262"/>
      <c r="AC27" s="11" t="str">
        <f>IF(C27="○",1,"")</f>
        <v/>
      </c>
      <c r="AD27" s="11" t="str">
        <f>IF(F27="○",1,"")</f>
        <v/>
      </c>
      <c r="AE27" s="11" t="str">
        <f>IF(I27="○",1,"")</f>
        <v/>
      </c>
      <c r="AF27" s="11" t="str">
        <f>IF(L27="○",1,"")</f>
        <v/>
      </c>
      <c r="AG27" s="11" t="str">
        <f>IF(O27="○",1,"")</f>
        <v/>
      </c>
      <c r="AI27" s="11" t="str">
        <f>IF(C27="×",1,"")</f>
        <v/>
      </c>
      <c r="AJ27" s="11" t="str">
        <f>IF(F27="×",1,"")</f>
        <v/>
      </c>
      <c r="AK27" s="11" t="str">
        <f>IF(I27="×",1,"")</f>
        <v/>
      </c>
      <c r="AL27" s="11" t="str">
        <f>IF(L27="×",1,"")</f>
        <v/>
      </c>
      <c r="AM27" s="11" t="str">
        <f>IF(O27="×",1,"")</f>
        <v/>
      </c>
      <c r="AO27" s="11">
        <f>IF(C27="△",1,"")</f>
        <v>1</v>
      </c>
      <c r="AP27" s="11" t="str">
        <f>IF(F27="△",1,"")</f>
        <v/>
      </c>
      <c r="AQ27" s="11">
        <f>IF(I27="△",1,"")</f>
        <v>1</v>
      </c>
      <c r="AR27" s="11">
        <f>IF(L27="△",1,"")</f>
        <v>1</v>
      </c>
      <c r="AS27" s="11">
        <f>IF(O27="△",1,"")</f>
        <v>1</v>
      </c>
    </row>
    <row r="28" spans="1:45" ht="30" customHeight="1">
      <c r="A28" s="413" t="str">
        <f>参照!B20</f>
        <v>緑風冠</v>
      </c>
      <c r="B28" s="306"/>
      <c r="C28" s="307" t="str">
        <f>IF(B28&gt;D28,"○",IF(B28&lt;D28,"×",IF(B28=D28,"△")))</f>
        <v>△</v>
      </c>
      <c r="D28" s="308"/>
      <c r="E28" s="309"/>
      <c r="F28" s="307" t="str">
        <f>IF(E28&gt;G28,"○",IF(E28&lt;G28,"×",IF(E28=G28,"△")))</f>
        <v>△</v>
      </c>
      <c r="G28" s="308"/>
      <c r="H28" s="549"/>
      <c r="I28" s="550"/>
      <c r="J28" s="551"/>
      <c r="K28" s="410">
        <f>J29</f>
        <v>0</v>
      </c>
      <c r="L28" s="307" t="str">
        <f>IF(I29="○","×",IF(I29="×","○",IF(I29="△","△")))</f>
        <v>△</v>
      </c>
      <c r="M28" s="308">
        <f>H29</f>
        <v>0</v>
      </c>
      <c r="N28" s="309">
        <f>J30</f>
        <v>0</v>
      </c>
      <c r="O28" s="307" t="str">
        <f>IF(I30="○","×",IF(I30="×","○",IF(I30="△","△")))</f>
        <v>△</v>
      </c>
      <c r="P28" s="310">
        <f>H30</f>
        <v>0</v>
      </c>
      <c r="Q28" s="311">
        <f>SUM(AC28:AG28)</f>
        <v>0</v>
      </c>
      <c r="R28" s="410">
        <f>SUM(AI28:AM28)</f>
        <v>0</v>
      </c>
      <c r="S28" s="537">
        <f>E28+B28+K28+N28</f>
        <v>0</v>
      </c>
      <c r="T28" s="535"/>
      <c r="U28" s="534">
        <f>G28+D28+M28+P28</f>
        <v>0</v>
      </c>
      <c r="V28" s="535"/>
      <c r="W28" s="534">
        <f>S28-U28</f>
        <v>0</v>
      </c>
      <c r="X28" s="536"/>
      <c r="Y28" s="118">
        <f>RANK(Q28,$Q$2:$Q$6,0)</f>
        <v>1</v>
      </c>
      <c r="Z28" s="262"/>
      <c r="AA28" s="262"/>
      <c r="AB28" s="262"/>
      <c r="AC28" s="11" t="str">
        <f>IF(C28="○",1,"")</f>
        <v/>
      </c>
      <c r="AD28" s="11" t="str">
        <f>IF(F28="○",1,"")</f>
        <v/>
      </c>
      <c r="AE28" s="11" t="str">
        <f>IF(I28="○",1,"")</f>
        <v/>
      </c>
      <c r="AF28" s="11" t="str">
        <f>IF(L28="○",1,"")</f>
        <v/>
      </c>
      <c r="AG28" s="11" t="str">
        <f>IF(O28="○",1,"")</f>
        <v/>
      </c>
      <c r="AI28" s="11" t="str">
        <f>IF(C28="×",1,"")</f>
        <v/>
      </c>
      <c r="AJ28" s="11" t="str">
        <f>IF(F28="×",1,"")</f>
        <v/>
      </c>
      <c r="AK28" s="11" t="str">
        <f>IF(I28="×",1,"")</f>
        <v/>
      </c>
      <c r="AL28" s="11" t="str">
        <f>IF(L28="×",1,"")</f>
        <v/>
      </c>
      <c r="AM28" s="11" t="str">
        <f>IF(O28="×",1,"")</f>
        <v/>
      </c>
      <c r="AO28" s="11">
        <f>IF(C28="△",1,"")</f>
        <v>1</v>
      </c>
      <c r="AP28" s="11">
        <f>IF(F28="△",1,"")</f>
        <v>1</v>
      </c>
      <c r="AQ28" s="11" t="str">
        <f>IF(I28="△",1,"")</f>
        <v/>
      </c>
      <c r="AR28" s="11">
        <f>IF(L28="△",1,"")</f>
        <v>1</v>
      </c>
      <c r="AS28" s="11">
        <f>IF(O28="△",1,"")</f>
        <v>1</v>
      </c>
    </row>
    <row r="29" spans="1:45" ht="30" customHeight="1">
      <c r="A29" s="413" t="str">
        <f>参照!B21</f>
        <v>旭</v>
      </c>
      <c r="B29" s="306"/>
      <c r="C29" s="307" t="str">
        <f>IF(B29&gt;D29,"○",IF(B29&lt;D29,"×",IF(B29=D29,"△")))</f>
        <v>△</v>
      </c>
      <c r="D29" s="308"/>
      <c r="E29" s="309"/>
      <c r="F29" s="307" t="str">
        <f>IF(E29&gt;G29,"○",IF(E29&lt;G29,"×",IF(E29=G29,"△")))</f>
        <v>△</v>
      </c>
      <c r="G29" s="308"/>
      <c r="H29" s="309"/>
      <c r="I29" s="307" t="str">
        <f>IF(H29&gt;J29,"○",IF(H29&lt;J29,"×",IF(H29=J29,"△")))</f>
        <v>△</v>
      </c>
      <c r="J29" s="308"/>
      <c r="K29" s="549"/>
      <c r="L29" s="550"/>
      <c r="M29" s="551"/>
      <c r="N29" s="410">
        <f>M30</f>
        <v>0</v>
      </c>
      <c r="O29" s="307" t="str">
        <f>IF(L30="○","×",IF(L30="×","○",IF(L30="△","△")))</f>
        <v>△</v>
      </c>
      <c r="P29" s="310">
        <f>K30</f>
        <v>0</v>
      </c>
      <c r="Q29" s="311">
        <f>SUM(AC29:AG29)</f>
        <v>0</v>
      </c>
      <c r="R29" s="410">
        <f>SUM(AI29:AM29)</f>
        <v>0</v>
      </c>
      <c r="S29" s="537">
        <f>E29+H29+B29+N29</f>
        <v>0</v>
      </c>
      <c r="T29" s="535"/>
      <c r="U29" s="534">
        <f>G29+J29+D29+P29</f>
        <v>0</v>
      </c>
      <c r="V29" s="535"/>
      <c r="W29" s="534">
        <f>S29-U29</f>
        <v>0</v>
      </c>
      <c r="X29" s="536"/>
      <c r="Y29" s="118">
        <f>RANK(Q29,$Q$2:$Q$6,0)</f>
        <v>1</v>
      </c>
      <c r="Z29" s="262"/>
      <c r="AA29" s="262"/>
      <c r="AB29" s="262"/>
      <c r="AC29" s="11" t="str">
        <f>IF(C29="○",1,"")</f>
        <v/>
      </c>
      <c r="AD29" s="11" t="str">
        <f>IF(F29="○",1,"")</f>
        <v/>
      </c>
      <c r="AE29" s="11" t="str">
        <f>IF(I29="○",1,"")</f>
        <v/>
      </c>
      <c r="AF29" s="11" t="str">
        <f>IF(L29="○",1,"")</f>
        <v/>
      </c>
      <c r="AG29" s="11" t="str">
        <f>IF(O29="○",1,"")</f>
        <v/>
      </c>
      <c r="AI29" s="11" t="str">
        <f>IF(C29="×",1,"")</f>
        <v/>
      </c>
      <c r="AJ29" s="11" t="str">
        <f>IF(F29="×",1,"")</f>
        <v/>
      </c>
      <c r="AK29" s="11" t="str">
        <f>IF(I29="×",1,"")</f>
        <v/>
      </c>
      <c r="AL29" s="11" t="str">
        <f>IF(L29="×",1,"")</f>
        <v/>
      </c>
      <c r="AM29" s="11" t="str">
        <f>IF(O29="×",1,"")</f>
        <v/>
      </c>
      <c r="AO29" s="11">
        <f>IF(C29="△",1,"")</f>
        <v>1</v>
      </c>
      <c r="AP29" s="11">
        <f>IF(F29="△",1,"")</f>
        <v>1</v>
      </c>
      <c r="AQ29" s="11">
        <f>IF(I29="△",1,"")</f>
        <v>1</v>
      </c>
      <c r="AR29" s="11" t="str">
        <f>IF(L29="△",1,"")</f>
        <v/>
      </c>
      <c r="AS29" s="11">
        <f>IF(O29="△",1,"")</f>
        <v>1</v>
      </c>
    </row>
    <row r="30" spans="1:45" ht="30" customHeight="1" thickBot="1">
      <c r="A30" s="416" t="str">
        <f>参照!B22</f>
        <v>枚方なぎさ</v>
      </c>
      <c r="B30" s="312"/>
      <c r="C30" s="313" t="str">
        <f>IF(B30&gt;D30,"○",IF(B30&lt;D30,"×",IF(B30=D30,"△")))</f>
        <v>△</v>
      </c>
      <c r="D30" s="314"/>
      <c r="E30" s="315"/>
      <c r="F30" s="313" t="str">
        <f>IF(E30&gt;G30,"○",IF(E30&lt;G30,"×",IF(E30=G30,"△")))</f>
        <v>△</v>
      </c>
      <c r="G30" s="314"/>
      <c r="H30" s="315"/>
      <c r="I30" s="313" t="str">
        <f>IF(H30&gt;J30,"○",IF(H30&lt;J30,"×",IF(H30=J30,"△")))</f>
        <v>△</v>
      </c>
      <c r="J30" s="314"/>
      <c r="K30" s="313"/>
      <c r="L30" s="313" t="str">
        <f>IF(K30&gt;M30,"○",IF(K30&lt;M30,"×",IF(K30=M30,"△")))</f>
        <v>△</v>
      </c>
      <c r="M30" s="314"/>
      <c r="N30" s="552"/>
      <c r="O30" s="553"/>
      <c r="P30" s="554"/>
      <c r="Q30" s="316">
        <f>SUM(AC30:AG30)</f>
        <v>0</v>
      </c>
      <c r="R30" s="411">
        <f>SUM(AI30:AM30)</f>
        <v>0</v>
      </c>
      <c r="S30" s="530">
        <f>E30+H30+K30+B30</f>
        <v>0</v>
      </c>
      <c r="T30" s="531"/>
      <c r="U30" s="532">
        <f>G30+J30+M30+D30</f>
        <v>0</v>
      </c>
      <c r="V30" s="531"/>
      <c r="W30" s="532">
        <f>S30-U30</f>
        <v>0</v>
      </c>
      <c r="X30" s="533"/>
      <c r="Y30" s="198">
        <f>RANK(Q30,$Q$2:$Q$6,0)</f>
        <v>1</v>
      </c>
      <c r="Z30" s="262"/>
      <c r="AA30" s="262"/>
      <c r="AB30" s="262"/>
      <c r="AC30" s="11" t="str">
        <f>IF(C30="○",1,"")</f>
        <v/>
      </c>
      <c r="AD30" s="11" t="str">
        <f>IF(F30="○",1,"")</f>
        <v/>
      </c>
      <c r="AE30" s="11" t="str">
        <f>IF(I30="○",1,"")</f>
        <v/>
      </c>
      <c r="AF30" s="11" t="str">
        <f>IF(L30="○",1,"")</f>
        <v/>
      </c>
      <c r="AG30" s="11" t="str">
        <f>IF(O30="○",1,"")</f>
        <v/>
      </c>
      <c r="AI30" s="11" t="str">
        <f>IF(C30="×",1,"")</f>
        <v/>
      </c>
      <c r="AJ30" s="11" t="str">
        <f>IF(F30="×",1,"")</f>
        <v/>
      </c>
      <c r="AK30" s="11" t="str">
        <f>IF(I30="×",1,"")</f>
        <v/>
      </c>
      <c r="AL30" s="11" t="str">
        <f>IF(L30="×",1,"")</f>
        <v/>
      </c>
      <c r="AM30" s="11" t="str">
        <f>IF(O30="×",1,"")</f>
        <v/>
      </c>
      <c r="AO30" s="11">
        <f>IF(C30="△",1,"")</f>
        <v>1</v>
      </c>
      <c r="AP30" s="11">
        <f>IF(F30="△",1,"")</f>
        <v>1</v>
      </c>
      <c r="AQ30" s="11">
        <f>IF(I30="△",1,"")</f>
        <v>1</v>
      </c>
      <c r="AR30" s="11">
        <f>IF(L30="△",1,"")</f>
        <v>1</v>
      </c>
      <c r="AS30" s="11" t="str">
        <f>IF(O30="△",1,"")</f>
        <v/>
      </c>
    </row>
    <row r="31" spans="1:45" ht="25.5">
      <c r="A31" s="580" t="s">
        <v>337</v>
      </c>
      <c r="B31" s="580"/>
      <c r="C31" s="580"/>
      <c r="D31" s="580"/>
      <c r="E31" s="580"/>
      <c r="F31" s="580"/>
      <c r="G31" s="580"/>
      <c r="H31" s="580"/>
      <c r="I31" s="580"/>
      <c r="J31" s="580"/>
      <c r="K31" s="580"/>
      <c r="L31" s="580"/>
      <c r="M31" s="580"/>
      <c r="N31" s="580"/>
      <c r="O31" s="580"/>
      <c r="P31" s="580"/>
      <c r="Q31" s="580"/>
      <c r="R31" s="580"/>
      <c r="S31" s="580"/>
      <c r="T31" s="580"/>
      <c r="U31" s="580"/>
      <c r="V31" s="580"/>
      <c r="W31" s="264"/>
      <c r="X31" s="264"/>
      <c r="Y31" s="264"/>
    </row>
    <row r="32" spans="1:45" ht="25.5">
      <c r="A32" s="581"/>
      <c r="B32" s="581"/>
      <c r="C32" s="581"/>
      <c r="D32" s="581"/>
      <c r="E32" s="581"/>
      <c r="F32" s="581"/>
      <c r="G32" s="581"/>
      <c r="H32" s="581"/>
      <c r="I32" s="581"/>
      <c r="J32" s="581"/>
      <c r="K32" s="581"/>
      <c r="L32" s="581"/>
      <c r="M32" s="581"/>
      <c r="N32" s="581"/>
      <c r="O32" s="581"/>
      <c r="P32" s="581"/>
      <c r="Q32" s="581"/>
      <c r="R32" s="581"/>
      <c r="S32" s="581"/>
      <c r="T32" s="581"/>
      <c r="U32" s="581"/>
      <c r="V32" s="581"/>
      <c r="W32" s="265"/>
      <c r="X32" s="265"/>
      <c r="Y32" s="265"/>
    </row>
    <row r="35" spans="1:32" ht="22.5" customHeight="1">
      <c r="A35" s="122" t="s">
        <v>31</v>
      </c>
      <c r="B35" s="6"/>
      <c r="C35" s="123" t="s">
        <v>58</v>
      </c>
      <c r="D35" s="124"/>
      <c r="E35" s="124"/>
      <c r="F35" s="124"/>
      <c r="G35" s="124"/>
      <c r="H35" s="124"/>
      <c r="I35" s="124"/>
      <c r="J35" s="124"/>
      <c r="K35" s="124"/>
      <c r="L35" s="124"/>
      <c r="M35" s="101"/>
      <c r="N35" s="101"/>
      <c r="O35" s="101"/>
    </row>
    <row r="36" spans="1:32" s="12" customFormat="1" ht="22.5" customHeight="1" thickBot="1">
      <c r="B36" s="571" t="s">
        <v>330</v>
      </c>
      <c r="C36" s="572"/>
      <c r="D36" s="572"/>
      <c r="E36" s="572"/>
      <c r="F36" s="573"/>
      <c r="G36" s="571" t="s">
        <v>331</v>
      </c>
      <c r="H36" s="572"/>
      <c r="I36" s="572"/>
      <c r="J36" s="572"/>
      <c r="K36" s="573"/>
      <c r="L36" s="571" t="s">
        <v>332</v>
      </c>
      <c r="M36" s="572"/>
      <c r="N36" s="572"/>
      <c r="O36" s="572"/>
      <c r="P36" s="573"/>
      <c r="Q36" s="571" t="s">
        <v>333</v>
      </c>
      <c r="R36" s="572"/>
      <c r="S36" s="572"/>
      <c r="T36" s="572"/>
      <c r="U36" s="573"/>
      <c r="AA36" s="565" t="s">
        <v>342</v>
      </c>
      <c r="AB36" s="565"/>
      <c r="AC36" s="565"/>
      <c r="AD36" s="565"/>
      <c r="AE36" s="565"/>
      <c r="AF36" s="565"/>
    </row>
    <row r="37" spans="1:32" ht="22.5" customHeight="1" thickBot="1">
      <c r="B37" s="119">
        <v>1</v>
      </c>
      <c r="C37" s="561" t="s">
        <v>242</v>
      </c>
      <c r="D37" s="562"/>
      <c r="E37" s="562"/>
      <c r="F37" s="563"/>
      <c r="G37" s="119">
        <v>1</v>
      </c>
      <c r="H37" s="561" t="s">
        <v>247</v>
      </c>
      <c r="I37" s="562"/>
      <c r="J37" s="562"/>
      <c r="K37" s="563"/>
      <c r="L37" s="119">
        <v>1</v>
      </c>
      <c r="M37" s="561" t="s">
        <v>252</v>
      </c>
      <c r="N37" s="562"/>
      <c r="O37" s="562"/>
      <c r="P37" s="563"/>
      <c r="Q37" s="119">
        <v>1</v>
      </c>
      <c r="R37" s="561" t="s">
        <v>257</v>
      </c>
      <c r="S37" s="562"/>
      <c r="T37" s="562"/>
      <c r="U37" s="563"/>
      <c r="V37" s="567" t="s">
        <v>387</v>
      </c>
      <c r="W37" s="567"/>
      <c r="X37" s="567"/>
      <c r="Y37" s="567"/>
      <c r="Z37" s="567"/>
      <c r="AA37" s="566" t="s">
        <v>334</v>
      </c>
      <c r="AB37" s="566"/>
      <c r="AC37" s="566"/>
      <c r="AD37" s="566"/>
      <c r="AE37" s="566"/>
      <c r="AF37" s="566"/>
    </row>
    <row r="38" spans="1:32" ht="22.5" customHeight="1" thickBot="1">
      <c r="B38" s="119">
        <v>2</v>
      </c>
      <c r="C38" s="561" t="s">
        <v>243</v>
      </c>
      <c r="D38" s="562"/>
      <c r="E38" s="562"/>
      <c r="F38" s="563"/>
      <c r="G38" s="119">
        <v>2</v>
      </c>
      <c r="H38" s="561" t="s">
        <v>248</v>
      </c>
      <c r="I38" s="562"/>
      <c r="J38" s="562"/>
      <c r="K38" s="563"/>
      <c r="L38" s="119">
        <v>2</v>
      </c>
      <c r="M38" s="561" t="s">
        <v>253</v>
      </c>
      <c r="N38" s="562"/>
      <c r="O38" s="562"/>
      <c r="P38" s="563"/>
      <c r="Q38" s="119">
        <v>2</v>
      </c>
      <c r="R38" s="561" t="s">
        <v>258</v>
      </c>
      <c r="S38" s="562"/>
      <c r="T38" s="562"/>
      <c r="U38" s="563"/>
      <c r="V38" s="567"/>
      <c r="W38" s="567"/>
      <c r="X38" s="567"/>
      <c r="Y38" s="567"/>
      <c r="Z38" s="567"/>
      <c r="AA38" s="566"/>
      <c r="AB38" s="566"/>
      <c r="AC38" s="566"/>
      <c r="AD38" s="566"/>
      <c r="AE38" s="566"/>
      <c r="AF38" s="566"/>
    </row>
    <row r="39" spans="1:32" ht="22.5" customHeight="1" thickBot="1">
      <c r="B39" s="120">
        <v>3</v>
      </c>
      <c r="C39" s="561" t="s">
        <v>244</v>
      </c>
      <c r="D39" s="562"/>
      <c r="E39" s="562"/>
      <c r="F39" s="563"/>
      <c r="G39" s="120">
        <v>3</v>
      </c>
      <c r="H39" s="561" t="s">
        <v>249</v>
      </c>
      <c r="I39" s="562"/>
      <c r="J39" s="562"/>
      <c r="K39" s="563"/>
      <c r="L39" s="120">
        <v>3</v>
      </c>
      <c r="M39" s="561" t="s">
        <v>254</v>
      </c>
      <c r="N39" s="562"/>
      <c r="O39" s="562"/>
      <c r="P39" s="563"/>
      <c r="Q39" s="120">
        <v>3</v>
      </c>
      <c r="R39" s="561" t="s">
        <v>259</v>
      </c>
      <c r="S39" s="562"/>
      <c r="T39" s="562"/>
      <c r="U39" s="563"/>
      <c r="V39" s="568" t="s">
        <v>387</v>
      </c>
      <c r="W39" s="569"/>
      <c r="X39" s="569"/>
      <c r="Y39" s="569"/>
      <c r="Z39" s="570"/>
      <c r="AA39" s="566"/>
      <c r="AB39" s="566"/>
      <c r="AC39" s="566"/>
      <c r="AD39" s="566"/>
      <c r="AE39" s="566"/>
      <c r="AF39" s="566"/>
    </row>
    <row r="40" spans="1:32" ht="22.5" customHeight="1" thickBot="1">
      <c r="B40" s="120">
        <v>4</v>
      </c>
      <c r="C40" s="561" t="s">
        <v>245</v>
      </c>
      <c r="D40" s="562"/>
      <c r="E40" s="562"/>
      <c r="F40" s="563"/>
      <c r="G40" s="120">
        <v>4</v>
      </c>
      <c r="H40" s="561" t="s">
        <v>250</v>
      </c>
      <c r="I40" s="562"/>
      <c r="J40" s="562"/>
      <c r="K40" s="563"/>
      <c r="L40" s="120">
        <v>4</v>
      </c>
      <c r="M40" s="561" t="s">
        <v>255</v>
      </c>
      <c r="N40" s="562"/>
      <c r="O40" s="562"/>
      <c r="P40" s="563"/>
      <c r="Q40" s="120">
        <v>4</v>
      </c>
      <c r="R40" s="561" t="s">
        <v>260</v>
      </c>
      <c r="S40" s="562"/>
      <c r="T40" s="562"/>
      <c r="U40" s="563"/>
      <c r="V40" s="568"/>
      <c r="W40" s="569"/>
      <c r="X40" s="569"/>
      <c r="Y40" s="569"/>
      <c r="Z40" s="570"/>
      <c r="AA40" s="566"/>
      <c r="AB40" s="566"/>
      <c r="AC40" s="566"/>
      <c r="AD40" s="566"/>
      <c r="AE40" s="566"/>
      <c r="AF40" s="566"/>
    </row>
    <row r="41" spans="1:32" ht="22.5" customHeight="1" thickBot="1">
      <c r="B41" s="121">
        <v>5</v>
      </c>
      <c r="C41" s="561" t="s">
        <v>246</v>
      </c>
      <c r="D41" s="562"/>
      <c r="E41" s="562"/>
      <c r="F41" s="563"/>
      <c r="G41" s="121">
        <v>5</v>
      </c>
      <c r="H41" s="561" t="s">
        <v>251</v>
      </c>
      <c r="I41" s="562"/>
      <c r="J41" s="562"/>
      <c r="K41" s="563"/>
      <c r="L41" s="121">
        <v>5</v>
      </c>
      <c r="M41" s="561" t="s">
        <v>256</v>
      </c>
      <c r="N41" s="562"/>
      <c r="O41" s="562"/>
      <c r="P41" s="563"/>
      <c r="Q41" s="121">
        <v>5</v>
      </c>
      <c r="R41" s="561" t="s">
        <v>261</v>
      </c>
      <c r="S41" s="562"/>
      <c r="T41" s="562"/>
      <c r="U41" s="563"/>
      <c r="V41" s="524" t="s">
        <v>335</v>
      </c>
      <c r="W41" s="525"/>
      <c r="X41" s="525"/>
      <c r="Y41" s="525"/>
      <c r="Z41" s="526"/>
      <c r="AA41" s="527" t="s">
        <v>336</v>
      </c>
      <c r="AB41" s="528"/>
      <c r="AC41" s="528"/>
      <c r="AD41" s="528"/>
      <c r="AE41" s="528"/>
      <c r="AF41" s="529"/>
    </row>
  </sheetData>
  <mergeCells count="144">
    <mergeCell ref="B2:D2"/>
    <mergeCell ref="N6:P6"/>
    <mergeCell ref="K13:M13"/>
    <mergeCell ref="E11:G11"/>
    <mergeCell ref="N1:P1"/>
    <mergeCell ref="E3:G3"/>
    <mergeCell ref="H4:J4"/>
    <mergeCell ref="K5:M5"/>
    <mergeCell ref="C38:F38"/>
    <mergeCell ref="M38:P38"/>
    <mergeCell ref="H37:K37"/>
    <mergeCell ref="G36:K36"/>
    <mergeCell ref="A31:V32"/>
    <mergeCell ref="R37:U37"/>
    <mergeCell ref="B1:D1"/>
    <mergeCell ref="B36:F36"/>
    <mergeCell ref="B26:D26"/>
    <mergeCell ref="B25:D25"/>
    <mergeCell ref="E9:G9"/>
    <mergeCell ref="K1:M1"/>
    <mergeCell ref="E1:G1"/>
    <mergeCell ref="B9:D9"/>
    <mergeCell ref="B10:D10"/>
    <mergeCell ref="H1:J1"/>
    <mergeCell ref="H39:K39"/>
    <mergeCell ref="R38:U38"/>
    <mergeCell ref="R39:U39"/>
    <mergeCell ref="R40:U40"/>
    <mergeCell ref="E27:G27"/>
    <mergeCell ref="E25:G25"/>
    <mergeCell ref="H25:J25"/>
    <mergeCell ref="K25:M25"/>
    <mergeCell ref="N25:P25"/>
    <mergeCell ref="Q36:U36"/>
    <mergeCell ref="N30:P30"/>
    <mergeCell ref="H28:J28"/>
    <mergeCell ref="S25:T25"/>
    <mergeCell ref="U25:V25"/>
    <mergeCell ref="S28:T28"/>
    <mergeCell ref="C41:F41"/>
    <mergeCell ref="C39:F39"/>
    <mergeCell ref="K29:M29"/>
    <mergeCell ref="Q7:V7"/>
    <mergeCell ref="N9:P9"/>
    <mergeCell ref="AA36:AF36"/>
    <mergeCell ref="H40:K40"/>
    <mergeCell ref="H38:K38"/>
    <mergeCell ref="M37:P37"/>
    <mergeCell ref="M39:P39"/>
    <mergeCell ref="M41:P41"/>
    <mergeCell ref="R41:U41"/>
    <mergeCell ref="M40:P40"/>
    <mergeCell ref="AA37:AF40"/>
    <mergeCell ref="V37:Z38"/>
    <mergeCell ref="V39:Z40"/>
    <mergeCell ref="H41:K41"/>
    <mergeCell ref="C37:F37"/>
    <mergeCell ref="L36:P36"/>
    <mergeCell ref="C40:F40"/>
    <mergeCell ref="H9:J9"/>
    <mergeCell ref="K9:M9"/>
    <mergeCell ref="H12:J12"/>
    <mergeCell ref="N14:P14"/>
    <mergeCell ref="B18:D18"/>
    <mergeCell ref="E19:G19"/>
    <mergeCell ref="H20:J20"/>
    <mergeCell ref="K21:M21"/>
    <mergeCell ref="N22:P22"/>
    <mergeCell ref="B17:D17"/>
    <mergeCell ref="E17:G17"/>
    <mergeCell ref="H17:J17"/>
    <mergeCell ref="K17:M17"/>
    <mergeCell ref="N17:P17"/>
    <mergeCell ref="W6:X6"/>
    <mergeCell ref="S9:T9"/>
    <mergeCell ref="U9:V9"/>
    <mergeCell ref="W9:X9"/>
    <mergeCell ref="S10:T10"/>
    <mergeCell ref="U10:V10"/>
    <mergeCell ref="W10:X10"/>
    <mergeCell ref="W1:X1"/>
    <mergeCell ref="W2:X2"/>
    <mergeCell ref="W3:X3"/>
    <mergeCell ref="W4:X4"/>
    <mergeCell ref="W5:X5"/>
    <mergeCell ref="S6:T6"/>
    <mergeCell ref="U1:V1"/>
    <mergeCell ref="U2:V2"/>
    <mergeCell ref="U3:V3"/>
    <mergeCell ref="U4:V4"/>
    <mergeCell ref="U5:V5"/>
    <mergeCell ref="U6:V6"/>
    <mergeCell ref="S1:T1"/>
    <mergeCell ref="S2:T2"/>
    <mergeCell ref="S3:T3"/>
    <mergeCell ref="S4:T4"/>
    <mergeCell ref="S5:T5"/>
    <mergeCell ref="S13:T13"/>
    <mergeCell ref="U13:V13"/>
    <mergeCell ref="W13:X13"/>
    <mergeCell ref="S14:T14"/>
    <mergeCell ref="U14:V14"/>
    <mergeCell ref="W14:X14"/>
    <mergeCell ref="W11:X11"/>
    <mergeCell ref="S12:T12"/>
    <mergeCell ref="U12:V12"/>
    <mergeCell ref="W12:X12"/>
    <mergeCell ref="S11:T11"/>
    <mergeCell ref="U11:V11"/>
    <mergeCell ref="S19:T19"/>
    <mergeCell ref="U19:V19"/>
    <mergeCell ref="W19:X19"/>
    <mergeCell ref="S20:T20"/>
    <mergeCell ref="U20:V20"/>
    <mergeCell ref="W20:X20"/>
    <mergeCell ref="W17:X17"/>
    <mergeCell ref="S18:T18"/>
    <mergeCell ref="U18:V18"/>
    <mergeCell ref="W18:X18"/>
    <mergeCell ref="S17:T17"/>
    <mergeCell ref="U17:V17"/>
    <mergeCell ref="W25:X25"/>
    <mergeCell ref="S26:T26"/>
    <mergeCell ref="U26:V26"/>
    <mergeCell ref="W26:X26"/>
    <mergeCell ref="S27:T27"/>
    <mergeCell ref="U27:V27"/>
    <mergeCell ref="W27:X27"/>
    <mergeCell ref="U21:V21"/>
    <mergeCell ref="W21:X21"/>
    <mergeCell ref="S22:T22"/>
    <mergeCell ref="U22:V22"/>
    <mergeCell ref="W22:X22"/>
    <mergeCell ref="S21:T21"/>
    <mergeCell ref="V41:Z41"/>
    <mergeCell ref="AA41:AF41"/>
    <mergeCell ref="S30:T30"/>
    <mergeCell ref="U30:V30"/>
    <mergeCell ref="W30:X30"/>
    <mergeCell ref="U28:V28"/>
    <mergeCell ref="W28:X28"/>
    <mergeCell ref="S29:T29"/>
    <mergeCell ref="U29:V29"/>
    <mergeCell ref="W29:X29"/>
  </mergeCells>
  <phoneticPr fontId="2"/>
  <pageMargins left="0.37" right="0.19" top="0.78" bottom="0.42" header="0.28000000000000003" footer="0.24"/>
  <pageSetup paperSize="9" scale="99" orientation="portrait" r:id="rId1"/>
  <headerFooter alignWithMargins="0"/>
</worksheet>
</file>

<file path=xl/worksheets/sheet8.xml><?xml version="1.0" encoding="utf-8"?>
<worksheet xmlns="http://schemas.openxmlformats.org/spreadsheetml/2006/main" xmlns:r="http://schemas.openxmlformats.org/officeDocument/2006/relationships">
  <sheetPr>
    <tabColor rgb="FF92D050"/>
  </sheetPr>
  <dimension ref="A1:J44"/>
  <sheetViews>
    <sheetView view="pageBreakPreview" zoomScale="60" zoomScaleNormal="100" workbookViewId="0">
      <selection activeCell="H6" sqref="H6"/>
    </sheetView>
  </sheetViews>
  <sheetFormatPr defaultRowHeight="18.75"/>
  <cols>
    <col min="1" max="1" width="4.875" style="4" customWidth="1"/>
    <col min="2" max="2" width="11.5" style="4" customWidth="1"/>
    <col min="3" max="3" width="11.25" style="4" customWidth="1"/>
    <col min="4" max="4" width="8.75" style="4" customWidth="1"/>
    <col min="5" max="5" width="11.25" style="4" customWidth="1"/>
    <col min="6" max="6" width="10" style="4" customWidth="1"/>
    <col min="7" max="7" width="11.25" style="4" customWidth="1"/>
    <col min="8" max="8" width="8.75" style="4" customWidth="1"/>
    <col min="9" max="9" width="11.25" style="4" customWidth="1"/>
    <col min="10" max="10" width="10" style="4" customWidth="1"/>
    <col min="11" max="16384" width="9" style="4"/>
  </cols>
  <sheetData>
    <row r="1" spans="1:10" ht="38.25" customHeight="1">
      <c r="B1" s="357" t="s">
        <v>325</v>
      </c>
      <c r="F1" s="582" t="s">
        <v>343</v>
      </c>
      <c r="G1" s="583"/>
      <c r="H1" s="268"/>
      <c r="I1" s="584" t="s">
        <v>343</v>
      </c>
      <c r="J1" s="585"/>
    </row>
    <row r="2" spans="1:10" s="2" customFormat="1" ht="38.25" customHeight="1">
      <c r="B2" s="9" t="s">
        <v>262</v>
      </c>
      <c r="G2" s="358" t="s">
        <v>23</v>
      </c>
      <c r="H2" s="592" t="s">
        <v>13</v>
      </c>
      <c r="I2" s="592"/>
      <c r="J2" s="24" t="s">
        <v>24</v>
      </c>
    </row>
    <row r="3" spans="1:10" s="2" customFormat="1" ht="13.5" customHeight="1" thickBot="1">
      <c r="B3" s="1"/>
      <c r="E3" s="1"/>
      <c r="G3" s="3"/>
    </row>
    <row r="4" spans="1:10" ht="24" customHeight="1" thickBot="1">
      <c r="A4" s="438"/>
      <c r="B4" s="437"/>
      <c r="C4" s="589" t="s">
        <v>267</v>
      </c>
      <c r="D4" s="590"/>
      <c r="E4" s="590"/>
      <c r="F4" s="591"/>
      <c r="G4" s="586" t="s">
        <v>267</v>
      </c>
      <c r="H4" s="587"/>
      <c r="I4" s="587"/>
      <c r="J4" s="588"/>
    </row>
    <row r="5" spans="1:10" ht="24" customHeight="1" thickBot="1">
      <c r="A5" s="438"/>
      <c r="B5" s="149"/>
      <c r="C5" s="596" t="s">
        <v>25</v>
      </c>
      <c r="D5" s="596"/>
      <c r="E5" s="596"/>
      <c r="F5" s="269" t="s">
        <v>26</v>
      </c>
      <c r="G5" s="597" t="s">
        <v>27</v>
      </c>
      <c r="H5" s="597"/>
      <c r="I5" s="597"/>
      <c r="J5" s="149" t="s">
        <v>26</v>
      </c>
    </row>
    <row r="6" spans="1:10" ht="24" customHeight="1">
      <c r="A6" s="491" t="s">
        <v>390</v>
      </c>
      <c r="B6" s="112">
        <v>0.41666666666666669</v>
      </c>
      <c r="C6" s="270" t="s">
        <v>264</v>
      </c>
      <c r="D6" s="270"/>
      <c r="E6" s="270" t="s">
        <v>266</v>
      </c>
      <c r="F6" s="271" t="str">
        <f>C8</f>
        <v>Ａ　位</v>
      </c>
      <c r="G6" s="147" t="s">
        <v>264</v>
      </c>
      <c r="H6" s="147"/>
      <c r="I6" s="147" t="s">
        <v>266</v>
      </c>
      <c r="J6" s="194" t="str">
        <f>G8</f>
        <v>Ａ　位</v>
      </c>
    </row>
    <row r="7" spans="1:10" ht="24" customHeight="1">
      <c r="A7" s="491"/>
      <c r="B7" s="83" t="s">
        <v>77</v>
      </c>
      <c r="C7" s="272"/>
      <c r="D7" s="272"/>
      <c r="E7" s="272"/>
      <c r="F7" s="273" t="str">
        <f>E8</f>
        <v>Ｃ　位</v>
      </c>
      <c r="G7" s="142"/>
      <c r="H7" s="142"/>
      <c r="I7" s="142"/>
      <c r="J7" s="193" t="str">
        <f>I8</f>
        <v>Ｃ　位</v>
      </c>
    </row>
    <row r="8" spans="1:10" ht="24" customHeight="1">
      <c r="A8" s="491" t="s">
        <v>391</v>
      </c>
      <c r="B8" s="113">
        <v>0.4513888888888889</v>
      </c>
      <c r="C8" s="274" t="s">
        <v>263</v>
      </c>
      <c r="D8" s="274"/>
      <c r="E8" s="274" t="s">
        <v>265</v>
      </c>
      <c r="F8" s="275" t="str">
        <f>C6</f>
        <v>Ｂ　位</v>
      </c>
      <c r="G8" s="143" t="s">
        <v>263</v>
      </c>
      <c r="H8" s="143"/>
      <c r="I8" s="143" t="s">
        <v>265</v>
      </c>
      <c r="J8" s="191" t="str">
        <f>G6</f>
        <v>Ｂ　位</v>
      </c>
    </row>
    <row r="9" spans="1:10" ht="24" customHeight="1" thickBot="1">
      <c r="A9" s="491"/>
      <c r="B9" s="146" t="s">
        <v>77</v>
      </c>
      <c r="C9" s="276"/>
      <c r="D9" s="276"/>
      <c r="E9" s="276"/>
      <c r="F9" s="277" t="str">
        <f>E6</f>
        <v>Ｄ　位</v>
      </c>
      <c r="G9" s="144"/>
      <c r="H9" s="144"/>
      <c r="I9" s="144"/>
      <c r="J9" s="192" t="str">
        <f>I6</f>
        <v>Ｄ　位</v>
      </c>
    </row>
    <row r="10" spans="1:10" ht="24" customHeight="1" thickBot="1">
      <c r="A10" s="438"/>
      <c r="B10" s="593" t="s">
        <v>385</v>
      </c>
      <c r="C10" s="594"/>
      <c r="D10" s="594"/>
      <c r="E10" s="594"/>
      <c r="F10" s="594"/>
      <c r="G10" s="594"/>
      <c r="H10" s="594"/>
      <c r="I10" s="594"/>
      <c r="J10" s="595"/>
    </row>
    <row r="11" spans="1:10" ht="24" customHeight="1">
      <c r="A11" s="491" t="s">
        <v>392</v>
      </c>
      <c r="B11" s="171">
        <v>0.50694444444444442</v>
      </c>
      <c r="C11" s="278" t="s">
        <v>263</v>
      </c>
      <c r="D11" s="278"/>
      <c r="E11" s="278" t="s">
        <v>264</v>
      </c>
      <c r="F11" s="271" t="str">
        <f>C13</f>
        <v>Ｃ　位</v>
      </c>
      <c r="G11" s="168" t="s">
        <v>263</v>
      </c>
      <c r="H11" s="168"/>
      <c r="I11" s="168" t="s">
        <v>264</v>
      </c>
      <c r="J11" s="194" t="str">
        <f>G13</f>
        <v>Ｃ　位</v>
      </c>
    </row>
    <row r="12" spans="1:10" ht="24" customHeight="1">
      <c r="A12" s="491"/>
      <c r="B12" s="83" t="s">
        <v>77</v>
      </c>
      <c r="C12" s="272"/>
      <c r="D12" s="272"/>
      <c r="E12" s="272"/>
      <c r="F12" s="273" t="str">
        <f>E13</f>
        <v>Ｄ　位</v>
      </c>
      <c r="G12" s="142"/>
      <c r="H12" s="142"/>
      <c r="I12" s="142"/>
      <c r="J12" s="193" t="str">
        <f>I13</f>
        <v>Ｄ　位</v>
      </c>
    </row>
    <row r="13" spans="1:10" ht="24" customHeight="1">
      <c r="A13" s="491" t="s">
        <v>393</v>
      </c>
      <c r="B13" s="146">
        <v>0.54166666666666663</v>
      </c>
      <c r="C13" s="276" t="s">
        <v>265</v>
      </c>
      <c r="D13" s="276"/>
      <c r="E13" s="278" t="s">
        <v>266</v>
      </c>
      <c r="F13" s="275" t="str">
        <f>C11</f>
        <v>Ａ　位</v>
      </c>
      <c r="G13" s="144" t="s">
        <v>265</v>
      </c>
      <c r="H13" s="144"/>
      <c r="I13" s="168" t="s">
        <v>266</v>
      </c>
      <c r="J13" s="191" t="str">
        <f>G11</f>
        <v>Ａ　位</v>
      </c>
    </row>
    <row r="14" spans="1:10" ht="24" customHeight="1" thickBot="1">
      <c r="A14" s="491"/>
      <c r="B14" s="169" t="s">
        <v>77</v>
      </c>
      <c r="C14" s="279"/>
      <c r="D14" s="279"/>
      <c r="E14" s="276"/>
      <c r="F14" s="277" t="str">
        <f>E11</f>
        <v>Ｂ　位</v>
      </c>
      <c r="G14" s="170"/>
      <c r="H14" s="170"/>
      <c r="I14" s="144"/>
      <c r="J14" s="192" t="str">
        <f>I11</f>
        <v>Ｂ　位</v>
      </c>
    </row>
    <row r="15" spans="1:10" ht="24" customHeight="1" thickBot="1">
      <c r="A15" s="438"/>
      <c r="B15" s="593" t="s">
        <v>385</v>
      </c>
      <c r="C15" s="594"/>
      <c r="D15" s="594"/>
      <c r="E15" s="594"/>
      <c r="F15" s="594"/>
      <c r="G15" s="594"/>
      <c r="H15" s="594"/>
      <c r="I15" s="594"/>
      <c r="J15" s="595"/>
    </row>
    <row r="16" spans="1:10" ht="24" customHeight="1">
      <c r="A16" s="491" t="s">
        <v>394</v>
      </c>
      <c r="B16" s="171">
        <v>0.59722222222222221</v>
      </c>
      <c r="C16" s="278" t="s">
        <v>266</v>
      </c>
      <c r="D16" s="278"/>
      <c r="E16" s="278" t="s">
        <v>263</v>
      </c>
      <c r="F16" s="271" t="str">
        <f>C18</f>
        <v>Ｃ　位</v>
      </c>
      <c r="G16" s="168" t="s">
        <v>266</v>
      </c>
      <c r="H16" s="168"/>
      <c r="I16" s="168" t="s">
        <v>263</v>
      </c>
      <c r="J16" s="194" t="str">
        <f>G18</f>
        <v>Ｃ　位</v>
      </c>
    </row>
    <row r="17" spans="1:10" ht="24" customHeight="1">
      <c r="A17" s="491"/>
      <c r="B17" s="146" t="s">
        <v>77</v>
      </c>
      <c r="C17" s="276"/>
      <c r="D17" s="276"/>
      <c r="E17" s="276"/>
      <c r="F17" s="273" t="str">
        <f>E18</f>
        <v>Ｂ　位</v>
      </c>
      <c r="G17" s="144"/>
      <c r="H17" s="144"/>
      <c r="I17" s="144"/>
      <c r="J17" s="193" t="str">
        <f>I18</f>
        <v>Ｂ　位</v>
      </c>
    </row>
    <row r="18" spans="1:10" ht="24" customHeight="1">
      <c r="A18" s="491" t="s">
        <v>395</v>
      </c>
      <c r="B18" s="141">
        <v>0.63194444444444442</v>
      </c>
      <c r="C18" s="274" t="s">
        <v>265</v>
      </c>
      <c r="D18" s="274"/>
      <c r="E18" s="280" t="s">
        <v>264</v>
      </c>
      <c r="F18" s="275" t="str">
        <f>C16</f>
        <v>Ｄ　位</v>
      </c>
      <c r="G18" s="143" t="s">
        <v>265</v>
      </c>
      <c r="H18" s="143"/>
      <c r="I18" s="140" t="s">
        <v>264</v>
      </c>
      <c r="J18" s="191" t="str">
        <f>G16</f>
        <v>Ｄ　位</v>
      </c>
    </row>
    <row r="19" spans="1:10" ht="24" customHeight="1" thickBot="1">
      <c r="A19" s="491"/>
      <c r="B19" s="148" t="s">
        <v>77</v>
      </c>
      <c r="C19" s="281"/>
      <c r="D19" s="282"/>
      <c r="E19" s="281"/>
      <c r="F19" s="277" t="str">
        <f>E16</f>
        <v>Ａ　位</v>
      </c>
      <c r="G19" s="172"/>
      <c r="H19" s="145"/>
      <c r="I19" s="172"/>
      <c r="J19" s="192" t="str">
        <f>I16</f>
        <v>Ａ　位</v>
      </c>
    </row>
    <row r="20" spans="1:10" ht="7.5" customHeight="1"/>
    <row r="21" spans="1:10" ht="37.5" customHeight="1">
      <c r="B21" s="436"/>
      <c r="F21" s="582" t="s">
        <v>343</v>
      </c>
      <c r="G21" s="583"/>
      <c r="H21" s="268"/>
      <c r="I21" s="584" t="s">
        <v>343</v>
      </c>
      <c r="J21" s="585"/>
    </row>
    <row r="22" spans="1:10" ht="36.75" customHeight="1">
      <c r="B22" s="9" t="s">
        <v>262</v>
      </c>
      <c r="C22" s="2"/>
      <c r="D22" s="2"/>
      <c r="E22" s="2"/>
      <c r="F22" s="2"/>
      <c r="G22" s="358" t="s">
        <v>23</v>
      </c>
      <c r="H22" s="592" t="s">
        <v>14</v>
      </c>
      <c r="I22" s="592"/>
      <c r="J22" s="24" t="s">
        <v>24</v>
      </c>
    </row>
    <row r="23" spans="1:10" ht="13.5" customHeight="1" thickBot="1">
      <c r="B23" s="1"/>
      <c r="C23" s="2"/>
      <c r="D23" s="2"/>
      <c r="E23" s="1"/>
      <c r="F23" s="2"/>
      <c r="G23" s="3"/>
      <c r="H23" s="2"/>
      <c r="I23" s="2"/>
      <c r="J23" s="2"/>
    </row>
    <row r="24" spans="1:10" ht="24" customHeight="1" thickBot="1">
      <c r="A24" s="438"/>
      <c r="B24" s="437"/>
      <c r="C24" s="589" t="s">
        <v>267</v>
      </c>
      <c r="D24" s="590"/>
      <c r="E24" s="590"/>
      <c r="F24" s="591"/>
      <c r="G24" s="586" t="s">
        <v>267</v>
      </c>
      <c r="H24" s="587"/>
      <c r="I24" s="587"/>
      <c r="J24" s="588"/>
    </row>
    <row r="25" spans="1:10" ht="24" customHeight="1" thickBot="1">
      <c r="A25" s="438"/>
      <c r="B25" s="149"/>
      <c r="C25" s="596" t="s">
        <v>25</v>
      </c>
      <c r="D25" s="596"/>
      <c r="E25" s="596"/>
      <c r="F25" s="269" t="s">
        <v>26</v>
      </c>
      <c r="G25" s="597" t="s">
        <v>27</v>
      </c>
      <c r="H25" s="597"/>
      <c r="I25" s="597"/>
      <c r="J25" s="149" t="s">
        <v>26</v>
      </c>
    </row>
    <row r="26" spans="1:10" ht="24" customHeight="1">
      <c r="A26" s="491" t="s">
        <v>390</v>
      </c>
      <c r="B26" s="112">
        <v>0.41666666666666669</v>
      </c>
      <c r="C26" s="270" t="s">
        <v>264</v>
      </c>
      <c r="D26" s="270"/>
      <c r="E26" s="270" t="s">
        <v>266</v>
      </c>
      <c r="F26" s="271" t="str">
        <f>C28</f>
        <v>Ａ　位</v>
      </c>
      <c r="G26" s="147" t="s">
        <v>264</v>
      </c>
      <c r="H26" s="147"/>
      <c r="I26" s="147" t="s">
        <v>266</v>
      </c>
      <c r="J26" s="194" t="str">
        <f>G28</f>
        <v>Ａ　位</v>
      </c>
    </row>
    <row r="27" spans="1:10" ht="24" customHeight="1">
      <c r="A27" s="491"/>
      <c r="B27" s="83" t="s">
        <v>77</v>
      </c>
      <c r="C27" s="272"/>
      <c r="D27" s="272"/>
      <c r="E27" s="272"/>
      <c r="F27" s="273" t="str">
        <f>E28</f>
        <v>Ｃ　位</v>
      </c>
      <c r="G27" s="142"/>
      <c r="H27" s="142"/>
      <c r="I27" s="142"/>
      <c r="J27" s="193" t="str">
        <f>I28</f>
        <v>Ｃ　位</v>
      </c>
    </row>
    <row r="28" spans="1:10" ht="24" customHeight="1">
      <c r="A28" s="491" t="s">
        <v>391</v>
      </c>
      <c r="B28" s="113">
        <v>0.4513888888888889</v>
      </c>
      <c r="C28" s="274" t="s">
        <v>263</v>
      </c>
      <c r="D28" s="274"/>
      <c r="E28" s="274" t="s">
        <v>265</v>
      </c>
      <c r="F28" s="275" t="str">
        <f>C26</f>
        <v>Ｂ　位</v>
      </c>
      <c r="G28" s="143" t="s">
        <v>263</v>
      </c>
      <c r="H28" s="143"/>
      <c r="I28" s="143" t="s">
        <v>265</v>
      </c>
      <c r="J28" s="191" t="str">
        <f>G26</f>
        <v>Ｂ　位</v>
      </c>
    </row>
    <row r="29" spans="1:10" ht="24" customHeight="1" thickBot="1">
      <c r="A29" s="491"/>
      <c r="B29" s="146" t="s">
        <v>77</v>
      </c>
      <c r="C29" s="276"/>
      <c r="D29" s="276"/>
      <c r="E29" s="276"/>
      <c r="F29" s="277" t="str">
        <f>E26</f>
        <v>Ｄ　位</v>
      </c>
      <c r="G29" s="144"/>
      <c r="H29" s="144"/>
      <c r="I29" s="144"/>
      <c r="J29" s="192" t="str">
        <f>I26</f>
        <v>Ｄ　位</v>
      </c>
    </row>
    <row r="30" spans="1:10" ht="24" customHeight="1" thickBot="1">
      <c r="A30" s="438"/>
      <c r="B30" s="593" t="s">
        <v>385</v>
      </c>
      <c r="C30" s="594"/>
      <c r="D30" s="594"/>
      <c r="E30" s="594"/>
      <c r="F30" s="594"/>
      <c r="G30" s="594"/>
      <c r="H30" s="594"/>
      <c r="I30" s="594"/>
      <c r="J30" s="595"/>
    </row>
    <row r="31" spans="1:10" ht="24" customHeight="1">
      <c r="A31" s="491" t="s">
        <v>392</v>
      </c>
      <c r="B31" s="171">
        <v>0.50694444444444442</v>
      </c>
      <c r="C31" s="278" t="s">
        <v>263</v>
      </c>
      <c r="D31" s="278"/>
      <c r="E31" s="278" t="s">
        <v>264</v>
      </c>
      <c r="F31" s="271" t="str">
        <f>C33</f>
        <v>Ｃ　位</v>
      </c>
      <c r="G31" s="168" t="s">
        <v>263</v>
      </c>
      <c r="H31" s="168"/>
      <c r="I31" s="168" t="s">
        <v>264</v>
      </c>
      <c r="J31" s="194" t="str">
        <f>G33</f>
        <v>Ｃ　位</v>
      </c>
    </row>
    <row r="32" spans="1:10" ht="24" customHeight="1">
      <c r="A32" s="491"/>
      <c r="B32" s="83" t="s">
        <v>77</v>
      </c>
      <c r="C32" s="272"/>
      <c r="D32" s="272"/>
      <c r="E32" s="272"/>
      <c r="F32" s="273" t="str">
        <f>E33</f>
        <v>Ｄ　位</v>
      </c>
      <c r="G32" s="142"/>
      <c r="H32" s="142"/>
      <c r="I32" s="142"/>
      <c r="J32" s="193" t="str">
        <f>I33</f>
        <v>Ｄ　位</v>
      </c>
    </row>
    <row r="33" spans="1:10" ht="24" customHeight="1">
      <c r="A33" s="491" t="s">
        <v>393</v>
      </c>
      <c r="B33" s="146">
        <v>0.54166666666666663</v>
      </c>
      <c r="C33" s="276" t="s">
        <v>265</v>
      </c>
      <c r="D33" s="276"/>
      <c r="E33" s="278" t="s">
        <v>266</v>
      </c>
      <c r="F33" s="275" t="str">
        <f>C31</f>
        <v>Ａ　位</v>
      </c>
      <c r="G33" s="144" t="s">
        <v>265</v>
      </c>
      <c r="H33" s="144"/>
      <c r="I33" s="168" t="s">
        <v>266</v>
      </c>
      <c r="J33" s="191" t="str">
        <f>G31</f>
        <v>Ａ　位</v>
      </c>
    </row>
    <row r="34" spans="1:10" ht="24" customHeight="1" thickBot="1">
      <c r="A34" s="491"/>
      <c r="B34" s="169" t="s">
        <v>77</v>
      </c>
      <c r="C34" s="279"/>
      <c r="D34" s="279"/>
      <c r="E34" s="276"/>
      <c r="F34" s="277" t="str">
        <f>E31</f>
        <v>Ｂ　位</v>
      </c>
      <c r="G34" s="170"/>
      <c r="H34" s="170"/>
      <c r="I34" s="144"/>
      <c r="J34" s="192" t="str">
        <f>I31</f>
        <v>Ｂ　位</v>
      </c>
    </row>
    <row r="35" spans="1:10" ht="24" customHeight="1" thickBot="1">
      <c r="A35" s="438"/>
      <c r="B35" s="593" t="s">
        <v>385</v>
      </c>
      <c r="C35" s="594"/>
      <c r="D35" s="594"/>
      <c r="E35" s="594"/>
      <c r="F35" s="594"/>
      <c r="G35" s="594"/>
      <c r="H35" s="594"/>
      <c r="I35" s="594"/>
      <c r="J35" s="595"/>
    </row>
    <row r="36" spans="1:10" ht="24" customHeight="1">
      <c r="A36" s="491" t="s">
        <v>394</v>
      </c>
      <c r="B36" s="171">
        <v>0.59722222222222221</v>
      </c>
      <c r="C36" s="278" t="s">
        <v>266</v>
      </c>
      <c r="D36" s="278"/>
      <c r="E36" s="278" t="s">
        <v>263</v>
      </c>
      <c r="F36" s="271" t="str">
        <f>C38</f>
        <v>Ｃ　位</v>
      </c>
      <c r="G36" s="168" t="s">
        <v>266</v>
      </c>
      <c r="H36" s="168"/>
      <c r="I36" s="168" t="s">
        <v>263</v>
      </c>
      <c r="J36" s="194" t="str">
        <f>G38</f>
        <v>Ｃ　位</v>
      </c>
    </row>
    <row r="37" spans="1:10" ht="24" customHeight="1">
      <c r="A37" s="491"/>
      <c r="B37" s="146" t="s">
        <v>77</v>
      </c>
      <c r="C37" s="276"/>
      <c r="D37" s="276"/>
      <c r="E37" s="276"/>
      <c r="F37" s="273" t="str">
        <f>E38</f>
        <v>Ｂ　位</v>
      </c>
      <c r="G37" s="144"/>
      <c r="H37" s="144"/>
      <c r="I37" s="144"/>
      <c r="J37" s="193" t="str">
        <f>I38</f>
        <v>Ｂ　位</v>
      </c>
    </row>
    <row r="38" spans="1:10" ht="24" customHeight="1">
      <c r="A38" s="491" t="s">
        <v>395</v>
      </c>
      <c r="B38" s="141">
        <v>0.63194444444444442</v>
      </c>
      <c r="C38" s="274" t="s">
        <v>265</v>
      </c>
      <c r="D38" s="274"/>
      <c r="E38" s="280" t="s">
        <v>264</v>
      </c>
      <c r="F38" s="275" t="str">
        <f>C36</f>
        <v>Ｄ　位</v>
      </c>
      <c r="G38" s="143" t="s">
        <v>265</v>
      </c>
      <c r="H38" s="143"/>
      <c r="I38" s="140" t="s">
        <v>264</v>
      </c>
      <c r="J38" s="191" t="str">
        <f>G36</f>
        <v>Ｄ　位</v>
      </c>
    </row>
    <row r="39" spans="1:10" ht="24" customHeight="1" thickBot="1">
      <c r="A39" s="491"/>
      <c r="B39" s="148" t="s">
        <v>77</v>
      </c>
      <c r="C39" s="281"/>
      <c r="D39" s="282"/>
      <c r="E39" s="281"/>
      <c r="F39" s="277" t="str">
        <f>E36</f>
        <v>Ａ　位</v>
      </c>
      <c r="G39" s="172"/>
      <c r="H39" s="145"/>
      <c r="I39" s="172"/>
      <c r="J39" s="192" t="str">
        <f>I36</f>
        <v>Ａ　位</v>
      </c>
    </row>
    <row r="40" spans="1:10" ht="30" customHeight="1">
      <c r="B40" s="190"/>
      <c r="C40" s="144"/>
      <c r="D40" s="144"/>
      <c r="E40" s="144"/>
      <c r="F40" s="131"/>
      <c r="G40" s="144"/>
      <c r="H40" s="144"/>
      <c r="I40" s="144"/>
      <c r="J40" s="131"/>
    </row>
    <row r="41" spans="1:10" ht="30" customHeight="1">
      <c r="B41" s="5"/>
      <c r="C41" s="7"/>
      <c r="D41" s="7"/>
      <c r="E41" s="7"/>
      <c r="F41" s="8"/>
      <c r="G41" s="7"/>
      <c r="H41" s="7"/>
      <c r="I41" s="7"/>
      <c r="J41" s="8"/>
    </row>
    <row r="42" spans="1:10" ht="30" customHeight="1">
      <c r="B42" s="5"/>
      <c r="C42" s="7"/>
      <c r="D42" s="7"/>
      <c r="E42" s="7"/>
      <c r="F42" s="8"/>
      <c r="G42" s="7"/>
      <c r="H42" s="7"/>
      <c r="I42" s="7"/>
      <c r="J42" s="8"/>
    </row>
    <row r="43" spans="1:10" ht="30" customHeight="1">
      <c r="B43" s="5"/>
      <c r="C43" s="7"/>
      <c r="D43" s="7"/>
      <c r="E43" s="7"/>
      <c r="F43" s="8"/>
      <c r="G43" s="7"/>
      <c r="H43" s="7"/>
      <c r="I43" s="7"/>
      <c r="J43" s="8"/>
    </row>
    <row r="44" spans="1:10" ht="30" customHeight="1">
      <c r="B44" s="5"/>
      <c r="C44" s="7"/>
      <c r="D44" s="7"/>
      <c r="E44" s="7"/>
      <c r="F44" s="8"/>
      <c r="G44" s="7"/>
      <c r="H44" s="7"/>
      <c r="I44" s="7"/>
      <c r="J44" s="8"/>
    </row>
  </sheetData>
  <mergeCells count="30">
    <mergeCell ref="B30:J30"/>
    <mergeCell ref="B35:J35"/>
    <mergeCell ref="C25:E25"/>
    <mergeCell ref="G25:I25"/>
    <mergeCell ref="C5:E5"/>
    <mergeCell ref="G5:I5"/>
    <mergeCell ref="H22:I22"/>
    <mergeCell ref="B10:J10"/>
    <mergeCell ref="B15:J15"/>
    <mergeCell ref="F1:G1"/>
    <mergeCell ref="I1:J1"/>
    <mergeCell ref="F21:G21"/>
    <mergeCell ref="I21:J21"/>
    <mergeCell ref="G24:J24"/>
    <mergeCell ref="C24:F24"/>
    <mergeCell ref="H2:I2"/>
    <mergeCell ref="C4:F4"/>
    <mergeCell ref="G4:J4"/>
    <mergeCell ref="A6:A7"/>
    <mergeCell ref="A8:A9"/>
    <mergeCell ref="A11:A12"/>
    <mergeCell ref="A13:A14"/>
    <mergeCell ref="A16:A17"/>
    <mergeCell ref="A36:A37"/>
    <mergeCell ref="A38:A39"/>
    <mergeCell ref="A18:A19"/>
    <mergeCell ref="A26:A27"/>
    <mergeCell ref="A28:A29"/>
    <mergeCell ref="A31:A32"/>
    <mergeCell ref="A33:A34"/>
  </mergeCells>
  <phoneticPr fontId="2"/>
  <pageMargins left="0.63" right="0.24" top="0.36" bottom="0.53" header="0.23" footer="0.31"/>
  <pageSetup paperSize="9" scale="86" orientation="portrait" r:id="rId1"/>
  <headerFooter alignWithMargins="0"/>
</worksheet>
</file>

<file path=xl/worksheets/sheet9.xml><?xml version="1.0" encoding="utf-8"?>
<worksheet xmlns="http://schemas.openxmlformats.org/spreadsheetml/2006/main" xmlns:r="http://schemas.openxmlformats.org/officeDocument/2006/relationships">
  <sheetPr>
    <tabColor rgb="FF92D050"/>
  </sheetPr>
  <dimension ref="A1:AH38"/>
  <sheetViews>
    <sheetView view="pageBreakPreview" zoomScaleNormal="75" zoomScaleSheetLayoutView="100" workbookViewId="0">
      <selection activeCell="M35" sqref="M35"/>
    </sheetView>
  </sheetViews>
  <sheetFormatPr defaultRowHeight="13.5"/>
  <cols>
    <col min="1" max="1" width="3.5" style="11" customWidth="1"/>
    <col min="2" max="2" width="9" style="10"/>
    <col min="3" max="14" width="4.25" style="10" customWidth="1"/>
    <col min="15" max="20" width="5.25" style="10" customWidth="1"/>
    <col min="21" max="21" width="4.125" style="11" customWidth="1"/>
    <col min="22" max="40" width="2.5" style="11" customWidth="1"/>
    <col min="41" max="16384" width="9" style="11"/>
  </cols>
  <sheetData>
    <row r="1" spans="2:34" ht="8.25" customHeight="1" thickBot="1">
      <c r="T1" s="11"/>
    </row>
    <row r="2" spans="2:34" ht="30" customHeight="1" thickBot="1">
      <c r="B2" s="266" t="s">
        <v>33</v>
      </c>
      <c r="C2" s="599" t="str">
        <f>B3</f>
        <v>Ａ１位</v>
      </c>
      <c r="D2" s="599"/>
      <c r="E2" s="599"/>
      <c r="F2" s="600" t="str">
        <f>B4</f>
        <v>Ｂ１位</v>
      </c>
      <c r="G2" s="599"/>
      <c r="H2" s="601"/>
      <c r="I2" s="608" t="str">
        <f>B5</f>
        <v>Ｃ１位</v>
      </c>
      <c r="J2" s="609"/>
      <c r="K2" s="609"/>
      <c r="L2" s="608" t="str">
        <f>B6</f>
        <v>Ｄ１位</v>
      </c>
      <c r="M2" s="609"/>
      <c r="N2" s="613"/>
      <c r="O2" s="255" t="s">
        <v>28</v>
      </c>
      <c r="P2" s="251" t="s">
        <v>29</v>
      </c>
      <c r="Q2" s="263" t="s">
        <v>328</v>
      </c>
      <c r="R2" s="257" t="s">
        <v>329</v>
      </c>
      <c r="S2" s="260" t="s">
        <v>327</v>
      </c>
      <c r="T2" s="267" t="s">
        <v>338</v>
      </c>
      <c r="U2" s="11">
        <v>1</v>
      </c>
      <c r="V2" s="11">
        <v>2</v>
      </c>
      <c r="W2" s="11">
        <v>3</v>
      </c>
      <c r="X2" s="11">
        <v>4</v>
      </c>
      <c r="Z2" s="11">
        <v>1</v>
      </c>
      <c r="AA2" s="11">
        <v>2</v>
      </c>
      <c r="AB2" s="11">
        <v>3</v>
      </c>
      <c r="AC2" s="11">
        <v>4</v>
      </c>
      <c r="AE2" s="11">
        <v>1</v>
      </c>
      <c r="AF2" s="11">
        <v>2</v>
      </c>
      <c r="AG2" s="11">
        <v>3</v>
      </c>
      <c r="AH2" s="11">
        <v>4</v>
      </c>
    </row>
    <row r="3" spans="2:34" ht="30" customHeight="1" thickTop="1">
      <c r="B3" s="230" t="str">
        <f>予選記入用!C37</f>
        <v>Ａ１位</v>
      </c>
      <c r="C3" s="602"/>
      <c r="D3" s="603"/>
      <c r="E3" s="604"/>
      <c r="F3" s="283">
        <f>E4</f>
        <v>0</v>
      </c>
      <c r="G3" s="284" t="str">
        <f>IF(D4="○","×",IF(D4="×","○",IF(D4="△","△")))</f>
        <v>△</v>
      </c>
      <c r="H3" s="285">
        <f>C4</f>
        <v>0</v>
      </c>
      <c r="I3" s="286">
        <f>E5</f>
        <v>0</v>
      </c>
      <c r="J3" s="287" t="str">
        <f>IF(D5="○","×",IF(D5="×","○",IF(D5="△","△")))</f>
        <v>△</v>
      </c>
      <c r="K3" s="288">
        <f>C5</f>
        <v>0</v>
      </c>
      <c r="L3" s="286">
        <f>E6</f>
        <v>0</v>
      </c>
      <c r="M3" s="287" t="str">
        <f>IF(D6="○","×",IF(D6="×","○",IF(D6="△","△")))</f>
        <v>△</v>
      </c>
      <c r="N3" s="288">
        <f>C6</f>
        <v>0</v>
      </c>
      <c r="O3" s="252">
        <f>SUM(U3:X3)</f>
        <v>0</v>
      </c>
      <c r="P3" s="229">
        <f>SUM(Z3:AC3)</f>
        <v>0</v>
      </c>
      <c r="Q3" s="252">
        <f>F3+I3+L3</f>
        <v>0</v>
      </c>
      <c r="R3" s="253">
        <f>H3+K3+N3</f>
        <v>0</v>
      </c>
      <c r="S3" s="254">
        <f>Q3-R3</f>
        <v>0</v>
      </c>
      <c r="T3" s="254">
        <f>RANK(O3,$O$3:$O$6,0)</f>
        <v>1</v>
      </c>
      <c r="U3" s="11" t="str">
        <f>IF(D3="○",1,"")</f>
        <v/>
      </c>
      <c r="V3" s="11" t="str">
        <f>IF(G3="○",1,"")</f>
        <v/>
      </c>
      <c r="W3" s="11" t="str">
        <f>IF(J3="○",1,"")</f>
        <v/>
      </c>
      <c r="X3" s="11" t="str">
        <f>IF(M3="○",1,"")</f>
        <v/>
      </c>
      <c r="Z3" s="11" t="str">
        <f>IF(D3="×",1,"")</f>
        <v/>
      </c>
      <c r="AA3" s="11" t="str">
        <f>IF(G3="×",1,"")</f>
        <v/>
      </c>
      <c r="AB3" s="11" t="str">
        <f>IF(J3="×",1,"")</f>
        <v/>
      </c>
      <c r="AC3" s="11" t="str">
        <f>IF(M3="×",1,"")</f>
        <v/>
      </c>
      <c r="AE3" s="11" t="str">
        <f>IF(D3="△",1,"")</f>
        <v/>
      </c>
      <c r="AF3" s="11">
        <f>IF(G3="△",1,"")</f>
        <v>1</v>
      </c>
      <c r="AG3" s="11">
        <f>IF(J3="△",1,"")</f>
        <v>1</v>
      </c>
      <c r="AH3" s="11">
        <f>IF(M3="△",1,"")</f>
        <v>1</v>
      </c>
    </row>
    <row r="4" spans="2:34" ht="30" customHeight="1">
      <c r="B4" s="27" t="str">
        <f>予選記入用!H37</f>
        <v>Ｂ１位</v>
      </c>
      <c r="C4" s="289"/>
      <c r="D4" s="290" t="str">
        <f>IF(C4&gt;E4,"○",IF(C4&lt;E4,"×",IF(C4=E4,"△")))</f>
        <v>△</v>
      </c>
      <c r="E4" s="291"/>
      <c r="F4" s="605"/>
      <c r="G4" s="606"/>
      <c r="H4" s="607"/>
      <c r="I4" s="292">
        <f>H5</f>
        <v>0</v>
      </c>
      <c r="J4" s="290" t="str">
        <f>IF(G5="○","×",IF(G5="×","○",IF(G5="△","△")))</f>
        <v>△</v>
      </c>
      <c r="K4" s="291">
        <f>F5</f>
        <v>0</v>
      </c>
      <c r="L4" s="292">
        <f>H6</f>
        <v>0</v>
      </c>
      <c r="M4" s="290" t="str">
        <f>IF(G6="○","×",IF(G6="×","○",IF(G6="△","△")))</f>
        <v>△</v>
      </c>
      <c r="N4" s="291">
        <f>F6</f>
        <v>0</v>
      </c>
      <c r="O4" s="29">
        <f>SUM(U4:X4)</f>
        <v>0</v>
      </c>
      <c r="P4" s="18">
        <f>SUM(Z4:AC4)</f>
        <v>0</v>
      </c>
      <c r="Q4" s="29">
        <f>C4+I4+L4</f>
        <v>0</v>
      </c>
      <c r="R4" s="30">
        <f>E4+K4+N4</f>
        <v>0</v>
      </c>
      <c r="S4" s="31">
        <f>Q4-R4</f>
        <v>0</v>
      </c>
      <c r="T4" s="118">
        <f>RANK(O4,$O$3:$O$6,0)</f>
        <v>1</v>
      </c>
      <c r="U4" s="11" t="str">
        <f>IF(D4="○",1,"")</f>
        <v/>
      </c>
      <c r="V4" s="11" t="str">
        <f>IF(G4="○",1,"")</f>
        <v/>
      </c>
      <c r="W4" s="11" t="str">
        <f>IF(J4="○",1,"")</f>
        <v/>
      </c>
      <c r="X4" s="11" t="str">
        <f>IF(M4="○",1,"")</f>
        <v/>
      </c>
      <c r="Z4" s="11" t="str">
        <f>IF(D4="×",1,"")</f>
        <v/>
      </c>
      <c r="AA4" s="11" t="str">
        <f>IF(G4="×",1,"")</f>
        <v/>
      </c>
      <c r="AB4" s="11" t="str">
        <f>IF(J4="×",1,"")</f>
        <v/>
      </c>
      <c r="AC4" s="11" t="str">
        <f>IF(M4="×",1,"")</f>
        <v/>
      </c>
      <c r="AE4" s="11">
        <f>IF(D4="△",1,"")</f>
        <v>1</v>
      </c>
      <c r="AF4" s="11" t="str">
        <f>IF(G4="△",1,"")</f>
        <v/>
      </c>
      <c r="AG4" s="11">
        <f>IF(J4="△",1,"")</f>
        <v>1</v>
      </c>
      <c r="AH4" s="11">
        <f>IF(M4="△",1,"")</f>
        <v>1</v>
      </c>
    </row>
    <row r="5" spans="2:34" ht="30" customHeight="1">
      <c r="B5" s="27" t="str">
        <f>予選記入用!M37</f>
        <v>Ｃ１位</v>
      </c>
      <c r="C5" s="289"/>
      <c r="D5" s="290" t="str">
        <f>IF(C5&gt;E5,"○",IF(C5&lt;E5,"×",IF(C5=E5,"△")))</f>
        <v>△</v>
      </c>
      <c r="E5" s="291"/>
      <c r="F5" s="292"/>
      <c r="G5" s="290" t="str">
        <f>IF(F5&gt;H5,"○",IF(F5&lt;H5,"×",IF(F5=H5,"△")))</f>
        <v>△</v>
      </c>
      <c r="H5" s="291"/>
      <c r="I5" s="605"/>
      <c r="J5" s="606"/>
      <c r="K5" s="607"/>
      <c r="L5" s="18">
        <f>K6</f>
        <v>0</v>
      </c>
      <c r="M5" s="290" t="str">
        <f>IF(J6="○","×",IF(J6="×","○",IF(J6="△","△")))</f>
        <v>△</v>
      </c>
      <c r="N5" s="291">
        <f>I6</f>
        <v>0</v>
      </c>
      <c r="O5" s="29">
        <f>SUM(U5:X5)</f>
        <v>0</v>
      </c>
      <c r="P5" s="18">
        <f>SUM(Z5:AC5)</f>
        <v>0</v>
      </c>
      <c r="Q5" s="29">
        <f>F5+C5+L5</f>
        <v>0</v>
      </c>
      <c r="R5" s="30">
        <f>H5+E5+N5</f>
        <v>0</v>
      </c>
      <c r="S5" s="31">
        <f>Q5-R5</f>
        <v>0</v>
      </c>
      <c r="T5" s="118">
        <f>RANK(O5,$O$3:$O$6,0)</f>
        <v>1</v>
      </c>
      <c r="U5" s="11" t="str">
        <f>IF(D5="○",1,"")</f>
        <v/>
      </c>
      <c r="V5" s="11" t="str">
        <f>IF(G5="○",1,"")</f>
        <v/>
      </c>
      <c r="W5" s="11" t="str">
        <f>IF(J5="○",1,"")</f>
        <v/>
      </c>
      <c r="X5" s="11" t="str">
        <f>IF(M5="○",1,"")</f>
        <v/>
      </c>
      <c r="Z5" s="11" t="str">
        <f>IF(D5="×",1,"")</f>
        <v/>
      </c>
      <c r="AA5" s="11" t="str">
        <f>IF(G5="×",1,"")</f>
        <v/>
      </c>
      <c r="AB5" s="11" t="str">
        <f>IF(J5="×",1,"")</f>
        <v/>
      </c>
      <c r="AC5" s="11" t="str">
        <f>IF(M5="×",1,"")</f>
        <v/>
      </c>
      <c r="AE5" s="11">
        <f>IF(D5="△",1,"")</f>
        <v>1</v>
      </c>
      <c r="AF5" s="11">
        <f>IF(G5="△",1,"")</f>
        <v>1</v>
      </c>
      <c r="AG5" s="11" t="str">
        <f>IF(J5="△",1,"")</f>
        <v/>
      </c>
      <c r="AH5" s="11">
        <f>IF(M5="△",1,"")</f>
        <v>1</v>
      </c>
    </row>
    <row r="6" spans="2:34" ht="30" customHeight="1" thickBot="1">
      <c r="B6" s="28" t="str">
        <f>予選記入用!R37</f>
        <v>Ｄ１位</v>
      </c>
      <c r="C6" s="293"/>
      <c r="D6" s="294" t="str">
        <f>IF(C6&gt;E6,"○",IF(C6&lt;E6,"×",IF(C6=E6,"△")))</f>
        <v>△</v>
      </c>
      <c r="E6" s="295"/>
      <c r="F6" s="296"/>
      <c r="G6" s="294" t="str">
        <f>IF(F6&gt;H6,"○",IF(F6&lt;H6,"×",IF(F6=H6,"△")))</f>
        <v>△</v>
      </c>
      <c r="H6" s="295"/>
      <c r="I6" s="296"/>
      <c r="J6" s="294" t="str">
        <f>IF(I6&gt;K6,"○",IF(I6&lt;K6,"×",IF(I6=K6,"△")))</f>
        <v>△</v>
      </c>
      <c r="K6" s="295"/>
      <c r="L6" s="610"/>
      <c r="M6" s="611"/>
      <c r="N6" s="612"/>
      <c r="O6" s="32">
        <f>SUM(U6:X6)</f>
        <v>0</v>
      </c>
      <c r="P6" s="20">
        <f>SUM(Z6:AC6)</f>
        <v>0</v>
      </c>
      <c r="Q6" s="32">
        <f>F6+I6+C6</f>
        <v>0</v>
      </c>
      <c r="R6" s="33">
        <f>H6+K6+E6</f>
        <v>0</v>
      </c>
      <c r="S6" s="34">
        <f>Q6-R6</f>
        <v>0</v>
      </c>
      <c r="T6" s="198">
        <f>RANK(O6,$O$3:$O$6,0)</f>
        <v>1</v>
      </c>
      <c r="U6" s="11" t="str">
        <f>IF(D6="○",1,"")</f>
        <v/>
      </c>
      <c r="V6" s="11" t="str">
        <f>IF(G6="○",1,"")</f>
        <v/>
      </c>
      <c r="W6" s="11" t="str">
        <f>IF(J6="○",1,"")</f>
        <v/>
      </c>
      <c r="X6" s="11" t="str">
        <f>IF(M6="○",1,"")</f>
        <v/>
      </c>
      <c r="Z6" s="11" t="str">
        <f>IF(D6="×",1,"")</f>
        <v/>
      </c>
      <c r="AA6" s="11" t="str">
        <f>IF(G6="×",1,"")</f>
        <v/>
      </c>
      <c r="AB6" s="11" t="str">
        <f>IF(J6="×",1,"")</f>
        <v/>
      </c>
      <c r="AC6" s="11" t="str">
        <f>IF(M6="×",1,"")</f>
        <v/>
      </c>
      <c r="AE6" s="11">
        <f>IF(D6="△",1,"")</f>
        <v>1</v>
      </c>
      <c r="AF6" s="11">
        <f>IF(G6="△",1,"")</f>
        <v>1</v>
      </c>
      <c r="AG6" s="11">
        <f>IF(J6="△",1,"")</f>
        <v>1</v>
      </c>
      <c r="AH6" s="11" t="str">
        <f>IF(M6="△",1,"")</f>
        <v/>
      </c>
    </row>
    <row r="7" spans="2:34" ht="7.5" customHeight="1">
      <c r="T7" s="11"/>
    </row>
    <row r="8" spans="2:34" ht="7.5" customHeight="1" thickBot="1">
      <c r="T8" s="11"/>
    </row>
    <row r="9" spans="2:34" ht="30" customHeight="1" thickBot="1">
      <c r="B9" s="266" t="s">
        <v>339</v>
      </c>
      <c r="C9" s="599" t="str">
        <f>B10</f>
        <v>Ａ２位</v>
      </c>
      <c r="D9" s="599"/>
      <c r="E9" s="599"/>
      <c r="F9" s="600" t="str">
        <f>B11</f>
        <v>Ｂ２位</v>
      </c>
      <c r="G9" s="599"/>
      <c r="H9" s="601"/>
      <c r="I9" s="608" t="str">
        <f>B12</f>
        <v>Ｃ２位</v>
      </c>
      <c r="J9" s="609"/>
      <c r="K9" s="609"/>
      <c r="L9" s="608" t="str">
        <f>B13</f>
        <v>Ｄ２位</v>
      </c>
      <c r="M9" s="609"/>
      <c r="N9" s="613"/>
      <c r="O9" s="255" t="s">
        <v>28</v>
      </c>
      <c r="P9" s="251" t="s">
        <v>29</v>
      </c>
      <c r="Q9" s="263" t="s">
        <v>328</v>
      </c>
      <c r="R9" s="257" t="s">
        <v>329</v>
      </c>
      <c r="S9" s="260" t="s">
        <v>327</v>
      </c>
      <c r="T9" s="267" t="s">
        <v>338</v>
      </c>
      <c r="U9" s="11">
        <v>1</v>
      </c>
      <c r="V9" s="11">
        <v>2</v>
      </c>
      <c r="W9" s="11">
        <v>3</v>
      </c>
      <c r="X9" s="11">
        <v>4</v>
      </c>
      <c r="Z9" s="11">
        <v>1</v>
      </c>
      <c r="AA9" s="11">
        <v>2</v>
      </c>
      <c r="AB9" s="11">
        <v>3</v>
      </c>
      <c r="AC9" s="11">
        <v>4</v>
      </c>
      <c r="AE9" s="11">
        <v>1</v>
      </c>
      <c r="AF9" s="11">
        <v>2</v>
      </c>
      <c r="AG9" s="11">
        <v>3</v>
      </c>
      <c r="AH9" s="11">
        <v>4</v>
      </c>
    </row>
    <row r="10" spans="2:34" ht="30" customHeight="1" thickTop="1">
      <c r="B10" s="230" t="str">
        <f>予選記入用!C38</f>
        <v>Ａ２位</v>
      </c>
      <c r="C10" s="602"/>
      <c r="D10" s="603"/>
      <c r="E10" s="604"/>
      <c r="F10" s="283">
        <f>E11</f>
        <v>0</v>
      </c>
      <c r="G10" s="284" t="str">
        <f>IF(D11="○","×",IF(D11="×","○",IF(D11="△","△")))</f>
        <v>△</v>
      </c>
      <c r="H10" s="285">
        <f>C11</f>
        <v>0</v>
      </c>
      <c r="I10" s="286">
        <f>E12</f>
        <v>0</v>
      </c>
      <c r="J10" s="287" t="str">
        <f>IF(D12="○","×",IF(D12="×","○",IF(D12="△","△")))</f>
        <v>△</v>
      </c>
      <c r="K10" s="288">
        <f>C12</f>
        <v>0</v>
      </c>
      <c r="L10" s="286">
        <f>E13</f>
        <v>0</v>
      </c>
      <c r="M10" s="287" t="str">
        <f>IF(D13="○","×",IF(D13="×","○",IF(D13="△","△")))</f>
        <v>△</v>
      </c>
      <c r="N10" s="288">
        <f>C13</f>
        <v>0</v>
      </c>
      <c r="O10" s="252">
        <f>SUM(U10:X10)</f>
        <v>0</v>
      </c>
      <c r="P10" s="229">
        <f>SUM(Z10:AC10)</f>
        <v>0</v>
      </c>
      <c r="Q10" s="252">
        <f>F10+I10+L10</f>
        <v>0</v>
      </c>
      <c r="R10" s="253">
        <f>H10+K10+N10</f>
        <v>0</v>
      </c>
      <c r="S10" s="254">
        <f>Q10-R10</f>
        <v>0</v>
      </c>
      <c r="T10" s="254">
        <f>RANK(O10,$O$10:$O$13,0)</f>
        <v>1</v>
      </c>
      <c r="U10" s="11" t="str">
        <f>IF(D10="○",1,"")</f>
        <v/>
      </c>
      <c r="V10" s="11" t="str">
        <f>IF(G10="○",1,"")</f>
        <v/>
      </c>
      <c r="W10" s="11" t="str">
        <f>IF(J10="○",1,"")</f>
        <v/>
      </c>
      <c r="X10" s="11" t="str">
        <f>IF(M10="○",1,"")</f>
        <v/>
      </c>
      <c r="Z10" s="11" t="str">
        <f>IF(D10="×",1,"")</f>
        <v/>
      </c>
      <c r="AA10" s="11" t="str">
        <f>IF(G10="×",1,"")</f>
        <v/>
      </c>
      <c r="AB10" s="11" t="str">
        <f>IF(J10="×",1,"")</f>
        <v/>
      </c>
      <c r="AC10" s="11" t="str">
        <f>IF(M10="×",1,"")</f>
        <v/>
      </c>
      <c r="AE10" s="11" t="str">
        <f>IF(D10="△",1,"")</f>
        <v/>
      </c>
      <c r="AF10" s="11">
        <f>IF(G10="△",1,"")</f>
        <v>1</v>
      </c>
      <c r="AG10" s="11">
        <f>IF(J10="△",1,"")</f>
        <v>1</v>
      </c>
      <c r="AH10" s="11">
        <f>IF(M10="△",1,"")</f>
        <v>1</v>
      </c>
    </row>
    <row r="11" spans="2:34" ht="30" customHeight="1">
      <c r="B11" s="27" t="str">
        <f>予選記入用!H38</f>
        <v>Ｂ２位</v>
      </c>
      <c r="C11" s="289"/>
      <c r="D11" s="290" t="str">
        <f>IF(C11&gt;E11,"○",IF(C11&lt;E11,"×",IF(C11=E11,"△")))</f>
        <v>△</v>
      </c>
      <c r="E11" s="291"/>
      <c r="F11" s="605"/>
      <c r="G11" s="606"/>
      <c r="H11" s="607"/>
      <c r="I11" s="292">
        <f>H12</f>
        <v>0</v>
      </c>
      <c r="J11" s="290" t="str">
        <f>IF(G12="○","×",IF(G12="×","○",IF(G12="△","△")))</f>
        <v>△</v>
      </c>
      <c r="K11" s="291">
        <f>F12</f>
        <v>0</v>
      </c>
      <c r="L11" s="292">
        <f>H13</f>
        <v>0</v>
      </c>
      <c r="M11" s="290" t="str">
        <f>IF(G13="○","×",IF(G13="×","○",IF(G13="△","△")))</f>
        <v>△</v>
      </c>
      <c r="N11" s="291">
        <f>F13</f>
        <v>0</v>
      </c>
      <c r="O11" s="29">
        <f>SUM(U11:X11)</f>
        <v>0</v>
      </c>
      <c r="P11" s="18">
        <f>SUM(Z11:AC11)</f>
        <v>0</v>
      </c>
      <c r="Q11" s="29">
        <f>C11+I11+L11</f>
        <v>0</v>
      </c>
      <c r="R11" s="30">
        <f>E11+K11+N11</f>
        <v>0</v>
      </c>
      <c r="S11" s="31">
        <f>Q11-R11</f>
        <v>0</v>
      </c>
      <c r="T11" s="118">
        <f>RANK(O11,$O$10:$O$13,0)</f>
        <v>1</v>
      </c>
      <c r="U11" s="11" t="str">
        <f>IF(D11="○",1,"")</f>
        <v/>
      </c>
      <c r="V11" s="11" t="str">
        <f>IF(G11="○",1,"")</f>
        <v/>
      </c>
      <c r="W11" s="11" t="str">
        <f>IF(J11="○",1,"")</f>
        <v/>
      </c>
      <c r="X11" s="11" t="str">
        <f>IF(M11="○",1,"")</f>
        <v/>
      </c>
      <c r="Z11" s="11" t="str">
        <f>IF(D11="×",1,"")</f>
        <v/>
      </c>
      <c r="AA11" s="11" t="str">
        <f>IF(G11="×",1,"")</f>
        <v/>
      </c>
      <c r="AB11" s="11" t="str">
        <f>IF(J11="×",1,"")</f>
        <v/>
      </c>
      <c r="AC11" s="11" t="str">
        <f>IF(M11="×",1,"")</f>
        <v/>
      </c>
      <c r="AE11" s="11">
        <f>IF(D11="△",1,"")</f>
        <v>1</v>
      </c>
      <c r="AF11" s="11" t="str">
        <f>IF(G11="△",1,"")</f>
        <v/>
      </c>
      <c r="AG11" s="11">
        <f>IF(J11="△",1,"")</f>
        <v>1</v>
      </c>
      <c r="AH11" s="11">
        <f>IF(M11="△",1,"")</f>
        <v>1</v>
      </c>
    </row>
    <row r="12" spans="2:34" ht="30" customHeight="1">
      <c r="B12" s="27" t="str">
        <f>予選記入用!M38</f>
        <v>Ｃ２位</v>
      </c>
      <c r="C12" s="289"/>
      <c r="D12" s="290" t="str">
        <f>IF(C12&gt;E12,"○",IF(C12&lt;E12,"×",IF(C12=E12,"△")))</f>
        <v>△</v>
      </c>
      <c r="E12" s="291"/>
      <c r="F12" s="292"/>
      <c r="G12" s="290" t="str">
        <f>IF(F12&gt;H12,"○",IF(F12&lt;H12,"×",IF(F12=H12,"△")))</f>
        <v>△</v>
      </c>
      <c r="H12" s="291"/>
      <c r="I12" s="605"/>
      <c r="J12" s="606"/>
      <c r="K12" s="607"/>
      <c r="L12" s="18">
        <f>K13</f>
        <v>0</v>
      </c>
      <c r="M12" s="290" t="str">
        <f>IF(J13="○","×",IF(J13="×","○",IF(J13="△","△")))</f>
        <v>△</v>
      </c>
      <c r="N12" s="291">
        <f>I13</f>
        <v>0</v>
      </c>
      <c r="O12" s="29">
        <f>SUM(U12:X12)</f>
        <v>0</v>
      </c>
      <c r="P12" s="18">
        <f>SUM(Z12:AC12)</f>
        <v>0</v>
      </c>
      <c r="Q12" s="29">
        <f>F12+C12+L12</f>
        <v>0</v>
      </c>
      <c r="R12" s="30">
        <f>H12+E12+N12</f>
        <v>0</v>
      </c>
      <c r="S12" s="31">
        <f>Q12-R12</f>
        <v>0</v>
      </c>
      <c r="T12" s="118">
        <f>RANK(O12,$O$10:$O$13,0)</f>
        <v>1</v>
      </c>
      <c r="U12" s="11" t="str">
        <f>IF(D12="○",1,"")</f>
        <v/>
      </c>
      <c r="V12" s="11" t="str">
        <f>IF(G12="○",1,"")</f>
        <v/>
      </c>
      <c r="W12" s="11" t="str">
        <f>IF(J12="○",1,"")</f>
        <v/>
      </c>
      <c r="X12" s="11" t="str">
        <f>IF(M12="○",1,"")</f>
        <v/>
      </c>
      <c r="Z12" s="11" t="str">
        <f>IF(D12="×",1,"")</f>
        <v/>
      </c>
      <c r="AA12" s="11" t="str">
        <f>IF(G12="×",1,"")</f>
        <v/>
      </c>
      <c r="AB12" s="11" t="str">
        <f>IF(J12="×",1,"")</f>
        <v/>
      </c>
      <c r="AC12" s="11" t="str">
        <f>IF(M12="×",1,"")</f>
        <v/>
      </c>
      <c r="AE12" s="11">
        <f>IF(D12="△",1,"")</f>
        <v>1</v>
      </c>
      <c r="AF12" s="11">
        <f>IF(G12="△",1,"")</f>
        <v>1</v>
      </c>
      <c r="AG12" s="11" t="str">
        <f>IF(J12="△",1,"")</f>
        <v/>
      </c>
      <c r="AH12" s="11">
        <f>IF(M12="△",1,"")</f>
        <v>1</v>
      </c>
    </row>
    <row r="13" spans="2:34" ht="30" customHeight="1" thickBot="1">
      <c r="B13" s="28" t="str">
        <f>予選記入用!R38</f>
        <v>Ｄ２位</v>
      </c>
      <c r="C13" s="293"/>
      <c r="D13" s="294" t="str">
        <f>IF(C13&gt;E13,"○",IF(C13&lt;E13,"×",IF(C13=E13,"△")))</f>
        <v>△</v>
      </c>
      <c r="E13" s="295"/>
      <c r="F13" s="296"/>
      <c r="G13" s="294" t="str">
        <f>IF(F13&gt;H13,"○",IF(F13&lt;H13,"×",IF(F13=H13,"△")))</f>
        <v>△</v>
      </c>
      <c r="H13" s="295"/>
      <c r="I13" s="296"/>
      <c r="J13" s="294" t="str">
        <f>IF(I13&gt;K13,"○",IF(I13&lt;K13,"×",IF(I13=K13,"△")))</f>
        <v>△</v>
      </c>
      <c r="K13" s="295"/>
      <c r="L13" s="610"/>
      <c r="M13" s="611"/>
      <c r="N13" s="612"/>
      <c r="O13" s="32">
        <f>SUM(U13:X13)</f>
        <v>0</v>
      </c>
      <c r="P13" s="20">
        <f>SUM(Z13:AC13)</f>
        <v>0</v>
      </c>
      <c r="Q13" s="32">
        <f>F13+I13+C13</f>
        <v>0</v>
      </c>
      <c r="R13" s="33">
        <f>H13+K13+E13</f>
        <v>0</v>
      </c>
      <c r="S13" s="34">
        <f>Q13-R13</f>
        <v>0</v>
      </c>
      <c r="T13" s="198">
        <f>RANK(O13,$O$10:$O$13,0)</f>
        <v>1</v>
      </c>
      <c r="U13" s="11" t="str">
        <f>IF(D13="○",1,"")</f>
        <v/>
      </c>
      <c r="V13" s="11" t="str">
        <f>IF(G13="○",1,"")</f>
        <v/>
      </c>
      <c r="W13" s="11" t="str">
        <f>IF(J13="○",1,"")</f>
        <v/>
      </c>
      <c r="X13" s="11" t="str">
        <f>IF(M13="○",1,"")</f>
        <v/>
      </c>
      <c r="Z13" s="11" t="str">
        <f>IF(D13="×",1,"")</f>
        <v/>
      </c>
      <c r="AA13" s="11" t="str">
        <f>IF(G13="×",1,"")</f>
        <v/>
      </c>
      <c r="AB13" s="11" t="str">
        <f>IF(J13="×",1,"")</f>
        <v/>
      </c>
      <c r="AC13" s="11" t="str">
        <f>IF(M13="×",1,"")</f>
        <v/>
      </c>
      <c r="AE13" s="11">
        <f>IF(D13="△",1,"")</f>
        <v>1</v>
      </c>
      <c r="AF13" s="11">
        <f>IF(G13="△",1,"")</f>
        <v>1</v>
      </c>
      <c r="AG13" s="11">
        <f>IF(J13="△",1,"")</f>
        <v>1</v>
      </c>
      <c r="AH13" s="11" t="str">
        <f>IF(M13="△",1,"")</f>
        <v/>
      </c>
    </row>
    <row r="14" spans="2:34" ht="7.5" customHeight="1">
      <c r="T14" s="11"/>
    </row>
    <row r="15" spans="2:34" ht="7.5" customHeight="1" thickBot="1">
      <c r="T15" s="11"/>
    </row>
    <row r="16" spans="2:34" ht="27.75" customHeight="1" thickBot="1">
      <c r="B16" s="266" t="s">
        <v>340</v>
      </c>
      <c r="C16" s="599" t="str">
        <f>B17</f>
        <v>Ａ３位</v>
      </c>
      <c r="D16" s="599"/>
      <c r="E16" s="599"/>
      <c r="F16" s="600" t="str">
        <f>B18</f>
        <v>Ｂ３位</v>
      </c>
      <c r="G16" s="599"/>
      <c r="H16" s="601"/>
      <c r="I16" s="608" t="str">
        <f>B19</f>
        <v>Ｃ３位</v>
      </c>
      <c r="J16" s="609"/>
      <c r="K16" s="609"/>
      <c r="L16" s="608" t="str">
        <f>B20</f>
        <v>Ｄ３位</v>
      </c>
      <c r="M16" s="609"/>
      <c r="N16" s="613"/>
      <c r="O16" s="255" t="s">
        <v>28</v>
      </c>
      <c r="P16" s="251" t="s">
        <v>29</v>
      </c>
      <c r="Q16" s="263" t="s">
        <v>328</v>
      </c>
      <c r="R16" s="257" t="s">
        <v>329</v>
      </c>
      <c r="S16" s="260" t="s">
        <v>327</v>
      </c>
      <c r="T16" s="267" t="s">
        <v>338</v>
      </c>
      <c r="U16" s="11">
        <v>1</v>
      </c>
      <c r="V16" s="11">
        <v>2</v>
      </c>
      <c r="W16" s="11">
        <v>3</v>
      </c>
      <c r="X16" s="11">
        <v>4</v>
      </c>
      <c r="Z16" s="11">
        <v>1</v>
      </c>
      <c r="AA16" s="11">
        <v>2</v>
      </c>
      <c r="AB16" s="11">
        <v>3</v>
      </c>
      <c r="AC16" s="11">
        <v>4</v>
      </c>
      <c r="AE16" s="11">
        <v>1</v>
      </c>
      <c r="AF16" s="11">
        <v>2</v>
      </c>
      <c r="AG16" s="11">
        <v>3</v>
      </c>
      <c r="AH16" s="11">
        <v>4</v>
      </c>
    </row>
    <row r="17" spans="1:34" ht="30" customHeight="1" thickTop="1">
      <c r="B17" s="230" t="str">
        <f>予選記入用!C39</f>
        <v>Ａ３位</v>
      </c>
      <c r="C17" s="602"/>
      <c r="D17" s="603"/>
      <c r="E17" s="604"/>
      <c r="F17" s="283">
        <f>E18</f>
        <v>0</v>
      </c>
      <c r="G17" s="284" t="str">
        <f>IF(D18="○","×",IF(D18="×","○",IF(D18="△","△")))</f>
        <v>△</v>
      </c>
      <c r="H17" s="285">
        <f>C18</f>
        <v>0</v>
      </c>
      <c r="I17" s="286">
        <f>E19</f>
        <v>0</v>
      </c>
      <c r="J17" s="287" t="str">
        <f>IF(D19="○","×",IF(D19="×","○",IF(D19="△","△")))</f>
        <v>△</v>
      </c>
      <c r="K17" s="288">
        <f>C19</f>
        <v>0</v>
      </c>
      <c r="L17" s="286">
        <f>E20</f>
        <v>0</v>
      </c>
      <c r="M17" s="287" t="str">
        <f>IF(D20="○","×",IF(D20="×","○",IF(D20="△","△")))</f>
        <v>△</v>
      </c>
      <c r="N17" s="288">
        <f>C20</f>
        <v>0</v>
      </c>
      <c r="O17" s="252">
        <f>SUM(U17:X17)</f>
        <v>0</v>
      </c>
      <c r="P17" s="229">
        <f>SUM(Z17:AC17)</f>
        <v>0</v>
      </c>
      <c r="Q17" s="252">
        <f>F17+I17+L17</f>
        <v>0</v>
      </c>
      <c r="R17" s="253">
        <f>H17+K17+N17</f>
        <v>0</v>
      </c>
      <c r="S17" s="254">
        <f>Q17-R17</f>
        <v>0</v>
      </c>
      <c r="T17" s="254">
        <f>RANK(O17,$O$17:$O$20,0)</f>
        <v>1</v>
      </c>
      <c r="U17" s="11" t="str">
        <f>IF(D17="○",1,"")</f>
        <v/>
      </c>
      <c r="V17" s="11" t="str">
        <f>IF(G17="○",1,"")</f>
        <v/>
      </c>
      <c r="W17" s="11" t="str">
        <f>IF(J17="○",1,"")</f>
        <v/>
      </c>
      <c r="X17" s="11" t="str">
        <f>IF(M17="○",1,"")</f>
        <v/>
      </c>
      <c r="Z17" s="11" t="str">
        <f>IF(D17="×",1,"")</f>
        <v/>
      </c>
      <c r="AA17" s="11" t="str">
        <f>IF(G17="×",1,"")</f>
        <v/>
      </c>
      <c r="AB17" s="11" t="str">
        <f>IF(J17="×",1,"")</f>
        <v/>
      </c>
      <c r="AC17" s="11" t="str">
        <f>IF(M17="×",1,"")</f>
        <v/>
      </c>
      <c r="AE17" s="11" t="str">
        <f>IF(D17="△",1,"")</f>
        <v/>
      </c>
      <c r="AF17" s="11">
        <f>IF(G17="△",1,"")</f>
        <v>1</v>
      </c>
      <c r="AG17" s="11">
        <f>IF(J17="△",1,"")</f>
        <v>1</v>
      </c>
      <c r="AH17" s="11">
        <f>IF(M17="△",1,"")</f>
        <v>1</v>
      </c>
    </row>
    <row r="18" spans="1:34" ht="30" customHeight="1">
      <c r="B18" s="27" t="str">
        <f>予選記入用!H39</f>
        <v>Ｂ３位</v>
      </c>
      <c r="C18" s="289"/>
      <c r="D18" s="290" t="str">
        <f>IF(C18&gt;E18,"○",IF(C18&lt;E18,"×",IF(C18=E18,"△")))</f>
        <v>△</v>
      </c>
      <c r="E18" s="291"/>
      <c r="F18" s="605"/>
      <c r="G18" s="606"/>
      <c r="H18" s="607"/>
      <c r="I18" s="292">
        <f>H19</f>
        <v>0</v>
      </c>
      <c r="J18" s="290" t="str">
        <f>IF(G19="○","×",IF(G19="×","○",IF(G19="△","△")))</f>
        <v>△</v>
      </c>
      <c r="K18" s="291">
        <f>F19</f>
        <v>0</v>
      </c>
      <c r="L18" s="292">
        <f>H20</f>
        <v>0</v>
      </c>
      <c r="M18" s="290" t="str">
        <f>IF(G20="○","×",IF(G20="×","○",IF(G20="△","△")))</f>
        <v>△</v>
      </c>
      <c r="N18" s="291">
        <f>F20</f>
        <v>0</v>
      </c>
      <c r="O18" s="29">
        <f>SUM(U18:X18)</f>
        <v>0</v>
      </c>
      <c r="P18" s="18">
        <f>SUM(Z18:AC18)</f>
        <v>0</v>
      </c>
      <c r="Q18" s="29">
        <f>C18+I18+L18</f>
        <v>0</v>
      </c>
      <c r="R18" s="30">
        <f>C18+K18+N18</f>
        <v>0</v>
      </c>
      <c r="S18" s="31">
        <f>Q18-R18</f>
        <v>0</v>
      </c>
      <c r="T18" s="118">
        <f>RANK(O18,$O$17:$O$20,0)</f>
        <v>1</v>
      </c>
      <c r="U18" s="11" t="str">
        <f>IF(D18="○",1,"")</f>
        <v/>
      </c>
      <c r="V18" s="11" t="str">
        <f>IF(G18="○",1,"")</f>
        <v/>
      </c>
      <c r="W18" s="11" t="str">
        <f>IF(J18="○",1,"")</f>
        <v/>
      </c>
      <c r="X18" s="11" t="str">
        <f>IF(M18="○",1,"")</f>
        <v/>
      </c>
      <c r="Z18" s="11" t="str">
        <f>IF(D18="×",1,"")</f>
        <v/>
      </c>
      <c r="AA18" s="11" t="str">
        <f>IF(G18="×",1,"")</f>
        <v/>
      </c>
      <c r="AB18" s="11" t="str">
        <f>IF(J18="×",1,"")</f>
        <v/>
      </c>
      <c r="AC18" s="11" t="str">
        <f>IF(M18="×",1,"")</f>
        <v/>
      </c>
      <c r="AE18" s="11">
        <f>IF(D18="△",1,"")</f>
        <v>1</v>
      </c>
      <c r="AF18" s="11" t="str">
        <f>IF(G18="△",1,"")</f>
        <v/>
      </c>
      <c r="AG18" s="11">
        <f>IF(J18="△",1,"")</f>
        <v>1</v>
      </c>
      <c r="AH18" s="11">
        <f>IF(M18="△",1,"")</f>
        <v>1</v>
      </c>
    </row>
    <row r="19" spans="1:34" ht="30" customHeight="1">
      <c r="B19" s="27" t="str">
        <f>予選記入用!M39</f>
        <v>Ｃ３位</v>
      </c>
      <c r="C19" s="289"/>
      <c r="D19" s="290" t="str">
        <f>IF(C19&gt;E19,"○",IF(C19&lt;E19,"×",IF(C19=E19,"△")))</f>
        <v>△</v>
      </c>
      <c r="E19" s="291"/>
      <c r="F19" s="292"/>
      <c r="G19" s="290" t="str">
        <f>IF(F19&gt;H19,"○",IF(F19&lt;H19,"×",IF(F19=H19,"△")))</f>
        <v>△</v>
      </c>
      <c r="H19" s="291"/>
      <c r="I19" s="605"/>
      <c r="J19" s="606"/>
      <c r="K19" s="607"/>
      <c r="L19" s="18">
        <f>K20</f>
        <v>0</v>
      </c>
      <c r="M19" s="290" t="str">
        <f>IF(J20="○","×",IF(J20="×","○",IF(J20="△","△")))</f>
        <v>△</v>
      </c>
      <c r="N19" s="291">
        <f>I20</f>
        <v>0</v>
      </c>
      <c r="O19" s="29">
        <f>SUM(U19:X19)</f>
        <v>0</v>
      </c>
      <c r="P19" s="18">
        <f>SUM(Z19:AC19)</f>
        <v>0</v>
      </c>
      <c r="Q19" s="29">
        <f>F19+I19+L19</f>
        <v>0</v>
      </c>
      <c r="R19" s="30">
        <f>H19+K19+N19</f>
        <v>0</v>
      </c>
      <c r="S19" s="31">
        <f>Q19-R19</f>
        <v>0</v>
      </c>
      <c r="T19" s="118">
        <f>RANK(O19,$O$17:$O$20,0)</f>
        <v>1</v>
      </c>
      <c r="U19" s="11" t="str">
        <f>IF(D19="○",1,"")</f>
        <v/>
      </c>
      <c r="V19" s="11" t="str">
        <f>IF(G19="○",1,"")</f>
        <v/>
      </c>
      <c r="W19" s="11" t="str">
        <f>IF(J19="○",1,"")</f>
        <v/>
      </c>
      <c r="X19" s="11" t="str">
        <f>IF(M19="○",1,"")</f>
        <v/>
      </c>
      <c r="Z19" s="11" t="str">
        <f>IF(D19="×",1,"")</f>
        <v/>
      </c>
      <c r="AA19" s="11" t="str">
        <f>IF(G19="×",1,"")</f>
        <v/>
      </c>
      <c r="AB19" s="11" t="str">
        <f>IF(J19="×",1,"")</f>
        <v/>
      </c>
      <c r="AC19" s="11" t="str">
        <f>IF(M19="×",1,"")</f>
        <v/>
      </c>
      <c r="AE19" s="11">
        <f>IF(D19="△",1,"")</f>
        <v>1</v>
      </c>
      <c r="AF19" s="11">
        <f>IF(G19="△",1,"")</f>
        <v>1</v>
      </c>
      <c r="AG19" s="11" t="str">
        <f>IF(J19="△",1,"")</f>
        <v/>
      </c>
      <c r="AH19" s="11">
        <f>IF(M19="△",1,"")</f>
        <v>1</v>
      </c>
    </row>
    <row r="20" spans="1:34" ht="30" customHeight="1" thickBot="1">
      <c r="B20" s="28" t="str">
        <f>予選記入用!R39</f>
        <v>Ｄ３位</v>
      </c>
      <c r="C20" s="293"/>
      <c r="D20" s="294" t="str">
        <f>IF(C20&gt;E20,"○",IF(C20&lt;E20,"×",IF(C20=E20,"△")))</f>
        <v>△</v>
      </c>
      <c r="E20" s="295"/>
      <c r="F20" s="296"/>
      <c r="G20" s="294" t="str">
        <f>IF(F20&gt;H20,"○",IF(F20&lt;H20,"×",IF(F20=H20,"△")))</f>
        <v>△</v>
      </c>
      <c r="H20" s="295"/>
      <c r="I20" s="296"/>
      <c r="J20" s="294" t="str">
        <f>IF(I20&gt;K20,"○",IF(I20&lt;K20,"×",IF(I20=K20,"△")))</f>
        <v>△</v>
      </c>
      <c r="K20" s="295"/>
      <c r="L20" s="610"/>
      <c r="M20" s="611"/>
      <c r="N20" s="612"/>
      <c r="O20" s="32">
        <f>SUM(U20:X20)</f>
        <v>0</v>
      </c>
      <c r="P20" s="20">
        <f>SUM(Z20:AC20)</f>
        <v>0</v>
      </c>
      <c r="Q20" s="32">
        <f>F20+I20+L20</f>
        <v>0</v>
      </c>
      <c r="R20" s="33">
        <f>H20+K20+N20</f>
        <v>0</v>
      </c>
      <c r="S20" s="34">
        <f>Q20-R20</f>
        <v>0</v>
      </c>
      <c r="T20" s="198">
        <f>RANK(O20,$O$17:$O$20,0)</f>
        <v>1</v>
      </c>
      <c r="U20" s="11" t="str">
        <f>IF(D20="○",1,"")</f>
        <v/>
      </c>
      <c r="V20" s="11" t="str">
        <f>IF(G20="○",1,"")</f>
        <v/>
      </c>
      <c r="W20" s="11" t="str">
        <f>IF(J20="○",1,"")</f>
        <v/>
      </c>
      <c r="X20" s="11" t="str">
        <f>IF(M20="○",1,"")</f>
        <v/>
      </c>
      <c r="Z20" s="11" t="str">
        <f>IF(D20="×",1,"")</f>
        <v/>
      </c>
      <c r="AA20" s="11" t="str">
        <f>IF(G20="×",1,"")</f>
        <v/>
      </c>
      <c r="AB20" s="11" t="str">
        <f>IF(J20="×",1,"")</f>
        <v/>
      </c>
      <c r="AC20" s="11" t="str">
        <f>IF(M20="×",1,"")</f>
        <v/>
      </c>
      <c r="AE20" s="11">
        <f>IF(D20="△",1,"")</f>
        <v>1</v>
      </c>
      <c r="AF20" s="11">
        <f>IF(G20="△",1,"")</f>
        <v>1</v>
      </c>
      <c r="AG20" s="11">
        <f>IF(J20="△",1,"")</f>
        <v>1</v>
      </c>
      <c r="AH20" s="11" t="str">
        <f>IF(M20="△",1,"")</f>
        <v/>
      </c>
    </row>
    <row r="21" spans="1:34" ht="6" customHeight="1">
      <c r="A21" s="21"/>
      <c r="B21" s="21"/>
      <c r="C21" s="614"/>
      <c r="D21" s="614"/>
      <c r="E21" s="614"/>
      <c r="F21" s="614"/>
      <c r="G21" s="614"/>
      <c r="H21" s="614"/>
      <c r="I21" s="614"/>
      <c r="J21" s="614"/>
      <c r="K21" s="614"/>
      <c r="L21" s="614"/>
      <c r="M21" s="614"/>
      <c r="N21" s="614"/>
      <c r="O21" s="614"/>
      <c r="P21" s="614"/>
      <c r="Q21" s="614"/>
      <c r="R21" s="614"/>
      <c r="S21" s="614"/>
      <c r="U21" s="10"/>
    </row>
    <row r="22" spans="1:34" ht="6" customHeight="1" thickBot="1">
      <c r="A22" s="10"/>
      <c r="C22" s="614"/>
      <c r="D22" s="614"/>
      <c r="E22" s="614"/>
      <c r="F22" s="614"/>
      <c r="G22" s="614"/>
      <c r="H22" s="614"/>
      <c r="I22" s="614"/>
      <c r="J22" s="614"/>
      <c r="K22" s="614"/>
      <c r="L22" s="614"/>
      <c r="M22" s="614"/>
      <c r="N22" s="614"/>
      <c r="O22" s="614"/>
      <c r="P22" s="614"/>
      <c r="Q22" s="614"/>
      <c r="R22" s="614"/>
      <c r="S22" s="614"/>
      <c r="T22" s="11"/>
    </row>
    <row r="23" spans="1:34" ht="30" customHeight="1" thickBot="1">
      <c r="B23" s="266" t="s">
        <v>341</v>
      </c>
      <c r="C23" s="599" t="str">
        <f>B24</f>
        <v>Ａ４位</v>
      </c>
      <c r="D23" s="599"/>
      <c r="E23" s="599"/>
      <c r="F23" s="600" t="str">
        <f>B25</f>
        <v>Ｂ４位</v>
      </c>
      <c r="G23" s="599"/>
      <c r="H23" s="601"/>
      <c r="I23" s="608" t="str">
        <f>B26</f>
        <v>Ｃ４位</v>
      </c>
      <c r="J23" s="609"/>
      <c r="K23" s="609"/>
      <c r="L23" s="608" t="str">
        <f>B27</f>
        <v>Ｄ４位</v>
      </c>
      <c r="M23" s="609"/>
      <c r="N23" s="613"/>
      <c r="O23" s="255" t="s">
        <v>28</v>
      </c>
      <c r="P23" s="251" t="s">
        <v>29</v>
      </c>
      <c r="Q23" s="263" t="s">
        <v>328</v>
      </c>
      <c r="R23" s="257" t="s">
        <v>329</v>
      </c>
      <c r="S23" s="260" t="s">
        <v>327</v>
      </c>
      <c r="T23" s="267" t="s">
        <v>338</v>
      </c>
      <c r="U23" s="11">
        <v>1</v>
      </c>
      <c r="V23" s="11">
        <v>2</v>
      </c>
      <c r="W23" s="11">
        <v>3</v>
      </c>
      <c r="X23" s="11">
        <v>4</v>
      </c>
      <c r="Z23" s="11">
        <v>1</v>
      </c>
      <c r="AA23" s="11">
        <v>2</v>
      </c>
      <c r="AB23" s="11">
        <v>3</v>
      </c>
      <c r="AC23" s="11">
        <v>4</v>
      </c>
      <c r="AE23" s="11">
        <v>1</v>
      </c>
      <c r="AF23" s="11">
        <v>2</v>
      </c>
      <c r="AG23" s="11">
        <v>3</v>
      </c>
      <c r="AH23" s="11">
        <v>4</v>
      </c>
    </row>
    <row r="24" spans="1:34" ht="30" customHeight="1" thickTop="1">
      <c r="B24" s="230" t="str">
        <f>予選記入用!C40</f>
        <v>Ａ４位</v>
      </c>
      <c r="C24" s="602"/>
      <c r="D24" s="603"/>
      <c r="E24" s="604"/>
      <c r="F24" s="283">
        <f>E25</f>
        <v>0</v>
      </c>
      <c r="G24" s="284" t="str">
        <f>IF(D25="○","×",IF(D25="×","○",IF(D25="△","△")))</f>
        <v>△</v>
      </c>
      <c r="H24" s="285">
        <f>C25</f>
        <v>0</v>
      </c>
      <c r="I24" s="286">
        <f>E26</f>
        <v>0</v>
      </c>
      <c r="J24" s="287" t="str">
        <f>IF(D26="○","×",IF(D26="×","○",IF(D26="△","△")))</f>
        <v>△</v>
      </c>
      <c r="K24" s="288">
        <f>C26</f>
        <v>0</v>
      </c>
      <c r="L24" s="286">
        <f>E27</f>
        <v>0</v>
      </c>
      <c r="M24" s="287" t="str">
        <f>IF(D27="○","×",IF(D27="×","○",IF(D27="△","△")))</f>
        <v>△</v>
      </c>
      <c r="N24" s="288">
        <f>C27</f>
        <v>0</v>
      </c>
      <c r="O24" s="252">
        <f>SUM(U24:X24)</f>
        <v>0</v>
      </c>
      <c r="P24" s="229">
        <f>SUM(Z24:AC24)</f>
        <v>0</v>
      </c>
      <c r="Q24" s="252">
        <f>F24+I24+L24</f>
        <v>0</v>
      </c>
      <c r="R24" s="253">
        <f>H24+K24+N24</f>
        <v>0</v>
      </c>
      <c r="S24" s="254">
        <f>Q24-R24</f>
        <v>0</v>
      </c>
      <c r="T24" s="254">
        <f>RANK(O24,$O$24:$O$27,0)</f>
        <v>1</v>
      </c>
      <c r="U24" s="11" t="str">
        <f>IF(D24="○",1,"")</f>
        <v/>
      </c>
      <c r="V24" s="11" t="str">
        <f>IF(G24="○",1,"")</f>
        <v/>
      </c>
      <c r="W24" s="11" t="str">
        <f>IF(J24="○",1,"")</f>
        <v/>
      </c>
      <c r="X24" s="11" t="str">
        <f>IF(M24="○",1,"")</f>
        <v/>
      </c>
      <c r="Z24" s="11" t="str">
        <f>IF(D24="×",1,"")</f>
        <v/>
      </c>
      <c r="AA24" s="11" t="str">
        <f>IF(G24="×",1,"")</f>
        <v/>
      </c>
      <c r="AB24" s="11" t="str">
        <f>IF(J24="×",1,"")</f>
        <v/>
      </c>
      <c r="AC24" s="11" t="str">
        <f>IF(M24="×",1,"")</f>
        <v/>
      </c>
      <c r="AE24" s="11" t="str">
        <f>IF(D24="△",1,"")</f>
        <v/>
      </c>
      <c r="AF24" s="11">
        <f>IF(G24="△",1,"")</f>
        <v>1</v>
      </c>
      <c r="AG24" s="11">
        <f>IF(J24="△",1,"")</f>
        <v>1</v>
      </c>
      <c r="AH24" s="11">
        <f>IF(M24="△",1,"")</f>
        <v>1</v>
      </c>
    </row>
    <row r="25" spans="1:34" ht="30" customHeight="1">
      <c r="B25" s="27" t="str">
        <f>予選記入用!H40</f>
        <v>Ｂ４位</v>
      </c>
      <c r="C25" s="289"/>
      <c r="D25" s="290" t="str">
        <f>IF(C25&gt;E25,"○",IF(C25&lt;E25,"×",IF(C25=E25,"△")))</f>
        <v>△</v>
      </c>
      <c r="E25" s="291"/>
      <c r="F25" s="605"/>
      <c r="G25" s="606"/>
      <c r="H25" s="607"/>
      <c r="I25" s="292">
        <f>H26</f>
        <v>0</v>
      </c>
      <c r="J25" s="290" t="str">
        <f>IF(G26="○","×",IF(G26="×","○",IF(G26="△","△")))</f>
        <v>△</v>
      </c>
      <c r="K25" s="291">
        <f>F26</f>
        <v>0</v>
      </c>
      <c r="L25" s="292">
        <f>H27</f>
        <v>0</v>
      </c>
      <c r="M25" s="290" t="str">
        <f>IF(G27="○","×",IF(G27="×","○",IF(G27="△","△")))</f>
        <v>△</v>
      </c>
      <c r="N25" s="291">
        <f>F27</f>
        <v>0</v>
      </c>
      <c r="O25" s="29">
        <f>SUM(U25:X25)</f>
        <v>0</v>
      </c>
      <c r="P25" s="18">
        <f>SUM(Z25:AC25)</f>
        <v>0</v>
      </c>
      <c r="Q25" s="29">
        <f>C25+I25+L25</f>
        <v>0</v>
      </c>
      <c r="R25" s="30">
        <f>E25+K25+N25</f>
        <v>0</v>
      </c>
      <c r="S25" s="31">
        <f>Q25-R25</f>
        <v>0</v>
      </c>
      <c r="T25" s="118">
        <f>RANK(O25,$O$24:$O$27,0)</f>
        <v>1</v>
      </c>
      <c r="U25" s="11" t="str">
        <f>IF(D25="○",1,"")</f>
        <v/>
      </c>
      <c r="V25" s="11" t="str">
        <f>IF(G25="○",1,"")</f>
        <v/>
      </c>
      <c r="W25" s="11" t="str">
        <f>IF(J25="○",1,"")</f>
        <v/>
      </c>
      <c r="X25" s="11" t="str">
        <f>IF(M25="○",1,"")</f>
        <v/>
      </c>
      <c r="Z25" s="11" t="str">
        <f>IF(D25="×",1,"")</f>
        <v/>
      </c>
      <c r="AA25" s="11" t="str">
        <f>IF(G25="×",1,"")</f>
        <v/>
      </c>
      <c r="AB25" s="11" t="str">
        <f>IF(J25="×",1,"")</f>
        <v/>
      </c>
      <c r="AC25" s="11" t="str">
        <f>IF(M25="×",1,"")</f>
        <v/>
      </c>
      <c r="AE25" s="11">
        <f>IF(D25="△",1,"")</f>
        <v>1</v>
      </c>
      <c r="AF25" s="11" t="str">
        <f>IF(G25="△",1,"")</f>
        <v/>
      </c>
      <c r="AG25" s="11">
        <f>IF(J25="△",1,"")</f>
        <v>1</v>
      </c>
      <c r="AH25" s="11">
        <f>IF(M25="△",1,"")</f>
        <v>1</v>
      </c>
    </row>
    <row r="26" spans="1:34" ht="30" customHeight="1">
      <c r="B26" s="27" t="str">
        <f>予選記入用!M40</f>
        <v>Ｃ４位</v>
      </c>
      <c r="C26" s="289"/>
      <c r="D26" s="290" t="str">
        <f>IF(C26&gt;E26,"○",IF(C26&lt;E26,"×",IF(C26=E26,"△")))</f>
        <v>△</v>
      </c>
      <c r="E26" s="291"/>
      <c r="F26" s="292"/>
      <c r="G26" s="290" t="str">
        <f>IF(F26&gt;H26,"○",IF(F26&lt;H26,"×",IF(F26=H26,"△")))</f>
        <v>△</v>
      </c>
      <c r="H26" s="291"/>
      <c r="I26" s="605"/>
      <c r="J26" s="606"/>
      <c r="K26" s="607"/>
      <c r="L26" s="18">
        <f>K27</f>
        <v>0</v>
      </c>
      <c r="M26" s="290" t="str">
        <f>IF(J27="○","×",IF(J27="×","○",IF(J27="△","△")))</f>
        <v>△</v>
      </c>
      <c r="N26" s="291">
        <f>I27</f>
        <v>0</v>
      </c>
      <c r="O26" s="29">
        <f>SUM(U26:X26)</f>
        <v>0</v>
      </c>
      <c r="P26" s="18">
        <f>SUM(Z26:AC26)</f>
        <v>0</v>
      </c>
      <c r="Q26" s="29">
        <f>F26+C26+L26</f>
        <v>0</v>
      </c>
      <c r="R26" s="30">
        <f>H26+E26+N26</f>
        <v>0</v>
      </c>
      <c r="S26" s="31">
        <f>Q26-R26</f>
        <v>0</v>
      </c>
      <c r="T26" s="118">
        <f>RANK(O26,$O$24:$O$27,0)</f>
        <v>1</v>
      </c>
      <c r="U26" s="11" t="str">
        <f>IF(D26="○",1,"")</f>
        <v/>
      </c>
      <c r="V26" s="11" t="str">
        <f>IF(G26="○",1,"")</f>
        <v/>
      </c>
      <c r="W26" s="11" t="str">
        <f>IF(J26="○",1,"")</f>
        <v/>
      </c>
      <c r="X26" s="11" t="str">
        <f>IF(M26="○",1,"")</f>
        <v/>
      </c>
      <c r="Z26" s="11" t="str">
        <f>IF(D26="×",1,"")</f>
        <v/>
      </c>
      <c r="AA26" s="11" t="str">
        <f>IF(G26="×",1,"")</f>
        <v/>
      </c>
      <c r="AB26" s="11" t="str">
        <f>IF(J26="×",1,"")</f>
        <v/>
      </c>
      <c r="AC26" s="11" t="str">
        <f>IF(M26="×",1,"")</f>
        <v/>
      </c>
      <c r="AE26" s="11">
        <f>IF(D26="△",1,"")</f>
        <v>1</v>
      </c>
      <c r="AF26" s="11">
        <f>IF(G26="△",1,"")</f>
        <v>1</v>
      </c>
      <c r="AG26" s="11" t="str">
        <f>IF(J26="△",1,"")</f>
        <v/>
      </c>
      <c r="AH26" s="11">
        <f>IF(M26="△",1,"")</f>
        <v>1</v>
      </c>
    </row>
    <row r="27" spans="1:34" ht="30" customHeight="1" thickBot="1">
      <c r="B27" s="28" t="str">
        <f>予選記入用!R40</f>
        <v>Ｄ４位</v>
      </c>
      <c r="C27" s="293"/>
      <c r="D27" s="294" t="str">
        <f>IF(C27&gt;E27,"○",IF(C27&lt;E27,"×",IF(C27=E27,"△")))</f>
        <v>△</v>
      </c>
      <c r="E27" s="295"/>
      <c r="F27" s="296"/>
      <c r="G27" s="294" t="str">
        <f>IF(F27&gt;H27,"○",IF(F27&lt;H27,"×",IF(F27=H27,"△")))</f>
        <v>△</v>
      </c>
      <c r="H27" s="295"/>
      <c r="I27" s="296"/>
      <c r="J27" s="294" t="str">
        <f>IF(I27&gt;K27,"○",IF(I27&lt;K27,"×",IF(I27=K27,"△")))</f>
        <v>△</v>
      </c>
      <c r="K27" s="295"/>
      <c r="L27" s="610"/>
      <c r="M27" s="611"/>
      <c r="N27" s="612"/>
      <c r="O27" s="32">
        <f>SUM(U27:X27)</f>
        <v>0</v>
      </c>
      <c r="P27" s="20">
        <f>SUM(Z27:AC27)</f>
        <v>0</v>
      </c>
      <c r="Q27" s="32">
        <f>F27+I27+C27</f>
        <v>0</v>
      </c>
      <c r="R27" s="33">
        <f>H27+E27+K27</f>
        <v>0</v>
      </c>
      <c r="S27" s="34">
        <f>Q27-R27</f>
        <v>0</v>
      </c>
      <c r="T27" s="198">
        <f>RANK(O27,$O$24:$O$27,0)</f>
        <v>1</v>
      </c>
      <c r="U27" s="11" t="str">
        <f>IF(D27="○",1,"")</f>
        <v/>
      </c>
      <c r="V27" s="11" t="str">
        <f>IF(G27="○",1,"")</f>
        <v/>
      </c>
      <c r="W27" s="11" t="str">
        <f>IF(J27="○",1,"")</f>
        <v/>
      </c>
      <c r="X27" s="11" t="str">
        <f>IF(M27="○",1,"")</f>
        <v/>
      </c>
      <c r="Z27" s="11" t="str">
        <f>IF(D27="×",1,"")</f>
        <v/>
      </c>
      <c r="AA27" s="11" t="str">
        <f>IF(G27="×",1,"")</f>
        <v/>
      </c>
      <c r="AB27" s="11" t="str">
        <f>IF(J27="×",1,"")</f>
        <v/>
      </c>
      <c r="AC27" s="11" t="str">
        <f>IF(M27="×",1,"")</f>
        <v/>
      </c>
      <c r="AE27" s="11">
        <f>IF(D27="△",1,"")</f>
        <v>1</v>
      </c>
      <c r="AF27" s="11">
        <f>IF(G27="△",1,"")</f>
        <v>1</v>
      </c>
      <c r="AG27" s="11">
        <f>IF(J27="△",1,"")</f>
        <v>1</v>
      </c>
      <c r="AH27" s="11" t="str">
        <f>IF(M27="△",1,"")</f>
        <v/>
      </c>
    </row>
    <row r="28" spans="1:34" ht="7.5" customHeight="1"/>
    <row r="29" spans="1:34" ht="7.5" customHeight="1"/>
    <row r="30" spans="1:34" ht="22.5" customHeight="1">
      <c r="B30" s="12" t="s">
        <v>37</v>
      </c>
      <c r="C30" s="35" t="s">
        <v>58</v>
      </c>
      <c r="D30" s="13"/>
      <c r="E30" s="13"/>
      <c r="F30" s="13"/>
      <c r="G30" s="13"/>
      <c r="H30" s="13"/>
      <c r="I30" s="13"/>
      <c r="J30" s="13"/>
      <c r="K30" s="13"/>
      <c r="L30" s="13"/>
      <c r="M30" s="13"/>
      <c r="N30" s="13"/>
      <c r="O30" s="36"/>
    </row>
    <row r="31" spans="1:34" s="12" customFormat="1" ht="22.5" customHeight="1">
      <c r="A31" s="615" t="s">
        <v>38</v>
      </c>
      <c r="B31" s="615"/>
      <c r="C31" s="615"/>
      <c r="D31" s="615"/>
      <c r="E31" s="615" t="s">
        <v>39</v>
      </c>
      <c r="F31" s="615"/>
      <c r="G31" s="615"/>
      <c r="H31" s="615"/>
      <c r="I31" s="14"/>
      <c r="J31" s="616" t="s">
        <v>40</v>
      </c>
      <c r="K31" s="616"/>
      <c r="L31" s="616"/>
      <c r="M31" s="616"/>
      <c r="N31" s="616"/>
      <c r="O31" s="616" t="s">
        <v>41</v>
      </c>
      <c r="P31" s="616"/>
      <c r="Q31" s="616"/>
      <c r="R31" s="616"/>
      <c r="S31" s="14"/>
    </row>
    <row r="32" spans="1:34" ht="22.5" customHeight="1">
      <c r="A32" s="150">
        <v>1</v>
      </c>
      <c r="B32" s="151" t="s">
        <v>268</v>
      </c>
      <c r="C32" s="151"/>
      <c r="D32" s="152" t="s">
        <v>131</v>
      </c>
      <c r="E32" s="153" t="s">
        <v>131</v>
      </c>
      <c r="F32" s="154">
        <v>1</v>
      </c>
      <c r="G32" s="154" t="s">
        <v>272</v>
      </c>
      <c r="H32" s="155"/>
      <c r="I32" s="15"/>
      <c r="J32" s="159">
        <v>1</v>
      </c>
      <c r="K32" s="160" t="s">
        <v>276</v>
      </c>
      <c r="L32" s="160"/>
      <c r="M32" s="160"/>
      <c r="N32" s="161" t="s">
        <v>132</v>
      </c>
      <c r="O32" s="162" t="s">
        <v>132</v>
      </c>
      <c r="P32" s="163">
        <v>1</v>
      </c>
      <c r="Q32" s="164" t="s">
        <v>280</v>
      </c>
      <c r="R32" s="165"/>
      <c r="S32" s="16"/>
      <c r="T32" s="16"/>
    </row>
    <row r="33" spans="1:23" ht="22.5" customHeight="1">
      <c r="A33" s="150">
        <v>2</v>
      </c>
      <c r="B33" s="151" t="s">
        <v>269</v>
      </c>
      <c r="C33" s="151"/>
      <c r="D33" s="152" t="s">
        <v>131</v>
      </c>
      <c r="E33" s="150" t="s">
        <v>131</v>
      </c>
      <c r="F33" s="151">
        <v>2</v>
      </c>
      <c r="G33" s="151" t="s">
        <v>273</v>
      </c>
      <c r="H33" s="152"/>
      <c r="I33" s="15"/>
      <c r="J33" s="159">
        <v>2</v>
      </c>
      <c r="K33" s="160" t="s">
        <v>277</v>
      </c>
      <c r="L33" s="160"/>
      <c r="M33" s="160"/>
      <c r="N33" s="161" t="s">
        <v>132</v>
      </c>
      <c r="O33" s="159" t="s">
        <v>132</v>
      </c>
      <c r="P33" s="166">
        <v>2</v>
      </c>
      <c r="Q33" s="160" t="s">
        <v>281</v>
      </c>
      <c r="R33" s="167"/>
      <c r="S33" s="16"/>
      <c r="T33" s="16"/>
    </row>
    <row r="34" spans="1:23" ht="22.5" customHeight="1">
      <c r="A34" s="150">
        <v>3</v>
      </c>
      <c r="B34" s="151" t="s">
        <v>270</v>
      </c>
      <c r="C34" s="151"/>
      <c r="D34" s="152" t="s">
        <v>131</v>
      </c>
      <c r="E34" s="156" t="s">
        <v>131</v>
      </c>
      <c r="F34" s="157">
        <v>3</v>
      </c>
      <c r="G34" s="157" t="s">
        <v>274</v>
      </c>
      <c r="H34" s="158"/>
      <c r="I34" s="15"/>
      <c r="J34" s="159">
        <v>3</v>
      </c>
      <c r="K34" s="160" t="s">
        <v>278</v>
      </c>
      <c r="L34" s="160"/>
      <c r="M34" s="160"/>
      <c r="N34" s="161" t="s">
        <v>132</v>
      </c>
      <c r="O34" s="159" t="s">
        <v>132</v>
      </c>
      <c r="P34" s="166">
        <v>3</v>
      </c>
      <c r="Q34" s="160" t="s">
        <v>282</v>
      </c>
      <c r="R34" s="167"/>
      <c r="S34" s="55"/>
      <c r="T34" s="17"/>
    </row>
    <row r="35" spans="1:23" ht="22.5" customHeight="1">
      <c r="A35" s="150">
        <v>4</v>
      </c>
      <c r="B35" s="151" t="s">
        <v>271</v>
      </c>
      <c r="C35" s="151"/>
      <c r="D35" s="152" t="s">
        <v>131</v>
      </c>
      <c r="E35" s="150" t="s">
        <v>131</v>
      </c>
      <c r="F35" s="151">
        <v>4</v>
      </c>
      <c r="G35" s="151" t="s">
        <v>275</v>
      </c>
      <c r="H35" s="152"/>
      <c r="I35" s="15"/>
      <c r="J35" s="159">
        <v>4</v>
      </c>
      <c r="K35" s="160" t="s">
        <v>279</v>
      </c>
      <c r="L35" s="160"/>
      <c r="M35" s="160"/>
      <c r="N35" s="161" t="s">
        <v>132</v>
      </c>
      <c r="O35" s="159" t="s">
        <v>132</v>
      </c>
      <c r="P35" s="166">
        <v>4</v>
      </c>
      <c r="Q35" s="160" t="s">
        <v>283</v>
      </c>
      <c r="R35" s="167"/>
      <c r="S35" s="55"/>
      <c r="T35" s="17"/>
    </row>
    <row r="36" spans="1:23" ht="22.5" customHeight="1">
      <c r="A36" s="598" t="s">
        <v>337</v>
      </c>
      <c r="B36" s="598"/>
      <c r="C36" s="598"/>
      <c r="D36" s="598"/>
      <c r="E36" s="598"/>
      <c r="F36" s="598"/>
      <c r="G36" s="598"/>
      <c r="H36" s="598"/>
      <c r="I36" s="598"/>
      <c r="J36" s="598"/>
      <c r="K36" s="598"/>
      <c r="L36" s="598"/>
      <c r="M36" s="598"/>
      <c r="N36" s="598"/>
      <c r="O36" s="598"/>
      <c r="P36" s="598"/>
      <c r="Q36" s="598"/>
      <c r="R36" s="598"/>
      <c r="S36" s="598"/>
      <c r="T36" s="598"/>
      <c r="U36" s="598"/>
      <c r="V36" s="598"/>
      <c r="W36" s="598"/>
    </row>
    <row r="37" spans="1:23" ht="22.5" customHeight="1">
      <c r="A37" s="598"/>
      <c r="B37" s="598"/>
      <c r="C37" s="598"/>
      <c r="D37" s="598"/>
      <c r="E37" s="598"/>
      <c r="F37" s="598"/>
      <c r="G37" s="598"/>
      <c r="H37" s="598"/>
      <c r="I37" s="598"/>
      <c r="J37" s="598"/>
      <c r="K37" s="598"/>
      <c r="L37" s="598"/>
      <c r="M37" s="598"/>
      <c r="N37" s="598"/>
      <c r="O37" s="598"/>
      <c r="P37" s="598"/>
      <c r="Q37" s="598"/>
      <c r="R37" s="598"/>
      <c r="S37" s="598"/>
      <c r="T37" s="598"/>
      <c r="U37" s="598"/>
      <c r="V37" s="598"/>
      <c r="W37" s="598"/>
    </row>
    <row r="38" spans="1:23" ht="22.5" customHeight="1"/>
  </sheetData>
  <mergeCells count="39">
    <mergeCell ref="A31:D31"/>
    <mergeCell ref="E31:H31"/>
    <mergeCell ref="C17:E17"/>
    <mergeCell ref="F18:H18"/>
    <mergeCell ref="C23:E23"/>
    <mergeCell ref="F23:H23"/>
    <mergeCell ref="C24:E24"/>
    <mergeCell ref="F25:H25"/>
    <mergeCell ref="C22:S22"/>
    <mergeCell ref="J31:N31"/>
    <mergeCell ref="L27:N27"/>
    <mergeCell ref="L23:N23"/>
    <mergeCell ref="I23:K23"/>
    <mergeCell ref="O31:R31"/>
    <mergeCell ref="L16:N16"/>
    <mergeCell ref="L13:N13"/>
    <mergeCell ref="I19:K19"/>
    <mergeCell ref="L20:N20"/>
    <mergeCell ref="C10:E10"/>
    <mergeCell ref="F11:H11"/>
    <mergeCell ref="C16:E16"/>
    <mergeCell ref="F16:H16"/>
    <mergeCell ref="I16:K16"/>
    <mergeCell ref="A36:W37"/>
    <mergeCell ref="C2:E2"/>
    <mergeCell ref="F2:H2"/>
    <mergeCell ref="C9:E9"/>
    <mergeCell ref="F9:H9"/>
    <mergeCell ref="C3:E3"/>
    <mergeCell ref="F4:H4"/>
    <mergeCell ref="I2:K2"/>
    <mergeCell ref="I5:K5"/>
    <mergeCell ref="L6:N6"/>
    <mergeCell ref="L2:N2"/>
    <mergeCell ref="I9:K9"/>
    <mergeCell ref="I12:K12"/>
    <mergeCell ref="C21:S21"/>
    <mergeCell ref="I26:K26"/>
    <mergeCell ref="L9:N9"/>
  </mergeCells>
  <phoneticPr fontId="2"/>
  <pageMargins left="0.31" right="0.19" top="0.55000000000000004" bottom="0.42" header="0.28000000000000003" footer="0.24"/>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10</vt:i4>
      </vt:variant>
    </vt:vector>
  </HeadingPairs>
  <TitlesOfParts>
    <vt:vector size="26" baseType="lpstr">
      <vt:lpstr>参加状況７月段階</vt:lpstr>
      <vt:lpstr>参加状況９月段階</vt:lpstr>
      <vt:lpstr>参照</vt:lpstr>
      <vt:lpstr>注意事項</vt:lpstr>
      <vt:lpstr>ブロックわけ</vt:lpstr>
      <vt:lpstr>1日目予選20チーム</vt:lpstr>
      <vt:lpstr>予選記入用</vt:lpstr>
      <vt:lpstr>2日目順位リーグ</vt:lpstr>
      <vt:lpstr>順位記入用</vt:lpstr>
      <vt:lpstr>3日目本選</vt:lpstr>
      <vt:lpstr>３・４日目５位</vt:lpstr>
      <vt:lpstr>最終日</vt:lpstr>
      <vt:lpstr>個人賞（入力しやすいので作りました！）</vt:lpstr>
      <vt:lpstr>アナウンス</vt:lpstr>
      <vt:lpstr>閉会式</vt:lpstr>
      <vt:lpstr>お弁当注文表</vt:lpstr>
      <vt:lpstr>'1日目予選20チーム'!Print_Area</vt:lpstr>
      <vt:lpstr>'2日目順位リーグ'!Print_Area</vt:lpstr>
      <vt:lpstr>'３・４日目５位'!Print_Area</vt:lpstr>
      <vt:lpstr>'3日目本選'!Print_Area</vt:lpstr>
      <vt:lpstr>'個人賞（入力しやすいので作りました！）'!Print_Area</vt:lpstr>
      <vt:lpstr>最終日!Print_Area</vt:lpstr>
      <vt:lpstr>参加状況７月段階!Print_Area</vt:lpstr>
      <vt:lpstr>参加状況９月段階!Print_Area</vt:lpstr>
      <vt:lpstr>順位記入用!Print_Area</vt:lpstr>
      <vt:lpstr>予選記入用!Print_Area</vt:lpstr>
    </vt:vector>
  </TitlesOfParts>
  <Company>大阪府教育委員会</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学校情報ネットワーク</dc:creator>
  <cp:lastModifiedBy>大阪府教育委員会（平成２２年１０月調達）</cp:lastModifiedBy>
  <cp:lastPrinted>2015-09-29T09:55:38Z</cp:lastPrinted>
  <dcterms:created xsi:type="dcterms:W3CDTF">2010-09-29T01:52:49Z</dcterms:created>
  <dcterms:modified xsi:type="dcterms:W3CDTF">2015-10-21T10:21:08Z</dcterms:modified>
</cp:coreProperties>
</file>